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11445" yWindow="-90" windowWidth="12555" windowHeight="11760" activeTab="3"/>
  </bookViews>
  <sheets>
    <sheet name="т. 1. по критериям" sheetId="1" r:id="rId1"/>
    <sheet name="т. 2. по источнику" sheetId="5" r:id="rId2"/>
    <sheet name="т. 2.1. сайты УК" sheetId="7" r:id="rId3"/>
    <sheet name="т. 2.2. ОС базгов" sheetId="3" r:id="rId4"/>
    <sheet name="т. 2.3. анкета" sheetId="6" r:id="rId5"/>
  </sheets>
  <externalReferences>
    <externalReference r:id="rId6"/>
  </externalReferences>
  <calcPr calcId="124519"/>
</workbook>
</file>

<file path=xl/calcChain.xml><?xml version="1.0" encoding="utf-8"?>
<calcChain xmlns="http://schemas.openxmlformats.org/spreadsheetml/2006/main">
  <c r="E259" i="5"/>
  <c r="F259"/>
  <c r="G259"/>
  <c r="H259"/>
  <c r="C12"/>
  <c r="C13"/>
  <c r="C14"/>
  <c r="C15"/>
  <c r="C16"/>
  <c r="C17"/>
  <c r="C18"/>
  <c r="C19"/>
  <c r="C20"/>
  <c r="C21"/>
  <c r="C22"/>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3"/>
  <c r="C64"/>
  <c r="C65"/>
  <c r="C66"/>
  <c r="C67"/>
  <c r="C68"/>
  <c r="C69"/>
  <c r="C70"/>
  <c r="C71"/>
  <c r="C72"/>
  <c r="C73"/>
  <c r="C74"/>
  <c r="C75"/>
  <c r="C76"/>
  <c r="C77"/>
  <c r="C78"/>
  <c r="C79"/>
  <c r="C80"/>
  <c r="C81"/>
  <c r="C82"/>
  <c r="C83"/>
  <c r="C84"/>
  <c r="C85"/>
  <c r="C86"/>
  <c r="C87"/>
  <c r="C88"/>
  <c r="C89"/>
  <c r="C90"/>
  <c r="C91"/>
  <c r="C92"/>
  <c r="C93"/>
  <c r="C94"/>
  <c r="C95"/>
  <c r="C96"/>
  <c r="C97"/>
  <c r="C98"/>
  <c r="C99"/>
  <c r="C100"/>
  <c r="C101"/>
  <c r="C102"/>
  <c r="C103"/>
  <c r="C104"/>
  <c r="C105"/>
  <c r="C106"/>
  <c r="C107"/>
  <c r="C108"/>
  <c r="C109"/>
  <c r="C110"/>
  <c r="C111"/>
  <c r="C112"/>
  <c r="C113"/>
  <c r="C114"/>
  <c r="C115"/>
  <c r="C116"/>
  <c r="C117"/>
  <c r="C118"/>
  <c r="C119"/>
  <c r="C120"/>
  <c r="C121"/>
  <c r="C122"/>
  <c r="C123"/>
  <c r="C124"/>
  <c r="C125"/>
  <c r="C126"/>
  <c r="C127"/>
  <c r="C128"/>
  <c r="C129"/>
  <c r="C130"/>
  <c r="C131"/>
  <c r="C132"/>
  <c r="C133"/>
  <c r="C134"/>
  <c r="C135"/>
  <c r="C136"/>
  <c r="C137"/>
  <c r="C138"/>
  <c r="C139"/>
  <c r="C140"/>
  <c r="C141"/>
  <c r="C142"/>
  <c r="C143"/>
  <c r="C144"/>
  <c r="C145"/>
  <c r="C146"/>
  <c r="C147"/>
  <c r="C148"/>
  <c r="C149"/>
  <c r="C150"/>
  <c r="C151"/>
  <c r="C152"/>
  <c r="C153"/>
  <c r="C154"/>
  <c r="C155"/>
  <c r="C156"/>
  <c r="C157"/>
  <c r="C158"/>
  <c r="C159"/>
  <c r="C160"/>
  <c r="C161"/>
  <c r="C162"/>
  <c r="C163"/>
  <c r="C164"/>
  <c r="C165"/>
  <c r="C166"/>
  <c r="C167"/>
  <c r="C168"/>
  <c r="C169"/>
  <c r="C170"/>
  <c r="C171"/>
  <c r="C172"/>
  <c r="C173"/>
  <c r="C174"/>
  <c r="C175"/>
  <c r="C176"/>
  <c r="C177"/>
  <c r="C178"/>
  <c r="C179"/>
  <c r="C180"/>
  <c r="C181"/>
  <c r="C182"/>
  <c r="C183"/>
  <c r="C184"/>
  <c r="C185"/>
  <c r="C186"/>
  <c r="C187"/>
  <c r="C188"/>
  <c r="C189"/>
  <c r="C190"/>
  <c r="C191"/>
  <c r="C192"/>
  <c r="C193"/>
  <c r="C194"/>
  <c r="C195"/>
  <c r="C196"/>
  <c r="C197"/>
  <c r="C198"/>
  <c r="C199"/>
  <c r="C200"/>
  <c r="C201"/>
  <c r="C202"/>
  <c r="C203"/>
  <c r="C204"/>
  <c r="C205"/>
  <c r="C206"/>
  <c r="C207"/>
  <c r="C208"/>
  <c r="C209"/>
  <c r="C210"/>
  <c r="C211"/>
  <c r="C212"/>
  <c r="C213"/>
  <c r="C214"/>
  <c r="C215"/>
  <c r="C216"/>
  <c r="C217"/>
  <c r="C218"/>
  <c r="C219"/>
  <c r="C220"/>
  <c r="C221"/>
  <c r="C222"/>
  <c r="C223"/>
  <c r="C224"/>
  <c r="C225"/>
  <c r="C226"/>
  <c r="C227"/>
  <c r="C228"/>
  <c r="C229"/>
  <c r="C230"/>
  <c r="C231"/>
  <c r="C232"/>
  <c r="C233"/>
  <c r="C234"/>
  <c r="C235"/>
  <c r="C236"/>
  <c r="C237"/>
  <c r="C238"/>
  <c r="C239"/>
  <c r="C240"/>
  <c r="C241"/>
  <c r="C242"/>
  <c r="C243"/>
  <c r="C244"/>
  <c r="C245"/>
  <c r="C246"/>
  <c r="C247"/>
  <c r="C248"/>
  <c r="C249"/>
  <c r="C250"/>
  <c r="C251"/>
  <c r="C252"/>
  <c r="C253"/>
  <c r="C254"/>
  <c r="C255"/>
  <c r="C256"/>
  <c r="C257"/>
  <c r="C258"/>
  <c r="C11"/>
  <c r="C259" s="1"/>
  <c r="D12"/>
  <c r="D13"/>
  <c r="D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D91"/>
  <c r="D92"/>
  <c r="D93"/>
  <c r="D94"/>
  <c r="D95"/>
  <c r="D96"/>
  <c r="D97"/>
  <c r="D98"/>
  <c r="D99"/>
  <c r="D100"/>
  <c r="D101"/>
  <c r="D102"/>
  <c r="D103"/>
  <c r="D104"/>
  <c r="D105"/>
  <c r="D106"/>
  <c r="D107"/>
  <c r="D108"/>
  <c r="D109"/>
  <c r="D110"/>
  <c r="D111"/>
  <c r="D112"/>
  <c r="D113"/>
  <c r="D114"/>
  <c r="D115"/>
  <c r="D116"/>
  <c r="D117"/>
  <c r="D118"/>
  <c r="D119"/>
  <c r="D120"/>
  <c r="D121"/>
  <c r="D122"/>
  <c r="D123"/>
  <c r="D124"/>
  <c r="D125"/>
  <c r="D126"/>
  <c r="D127"/>
  <c r="D128"/>
  <c r="D129"/>
  <c r="D130"/>
  <c r="D131"/>
  <c r="D132"/>
  <c r="D133"/>
  <c r="D134"/>
  <c r="D135"/>
  <c r="D136"/>
  <c r="D137"/>
  <c r="D138"/>
  <c r="D139"/>
  <c r="D140"/>
  <c r="D141"/>
  <c r="D142"/>
  <c r="D143"/>
  <c r="D144"/>
  <c r="D145"/>
  <c r="D146"/>
  <c r="D147"/>
  <c r="D148"/>
  <c r="D149"/>
  <c r="D150"/>
  <c r="D151"/>
  <c r="D152"/>
  <c r="D153"/>
  <c r="D154"/>
  <c r="D155"/>
  <c r="D156"/>
  <c r="D157"/>
  <c r="D158"/>
  <c r="D159"/>
  <c r="D160"/>
  <c r="D161"/>
  <c r="D162"/>
  <c r="D163"/>
  <c r="D164"/>
  <c r="D165"/>
  <c r="D166"/>
  <c r="D167"/>
  <c r="D168"/>
  <c r="D169"/>
  <c r="D170"/>
  <c r="D171"/>
  <c r="D172"/>
  <c r="D173"/>
  <c r="D174"/>
  <c r="D175"/>
  <c r="D176"/>
  <c r="D177"/>
  <c r="D178"/>
  <c r="D179"/>
  <c r="D180"/>
  <c r="D181"/>
  <c r="D182"/>
  <c r="D183"/>
  <c r="D184"/>
  <c r="D185"/>
  <c r="D186"/>
  <c r="D187"/>
  <c r="D188"/>
  <c r="D189"/>
  <c r="D190"/>
  <c r="D191"/>
  <c r="D192"/>
  <c r="D193"/>
  <c r="D194"/>
  <c r="D195"/>
  <c r="D196"/>
  <c r="D197"/>
  <c r="D198"/>
  <c r="D199"/>
  <c r="D200"/>
  <c r="D201"/>
  <c r="D202"/>
  <c r="D203"/>
  <c r="D204"/>
  <c r="D205"/>
  <c r="D206"/>
  <c r="D207"/>
  <c r="D208"/>
  <c r="D209"/>
  <c r="D210"/>
  <c r="D211"/>
  <c r="D212"/>
  <c r="D213"/>
  <c r="D214"/>
  <c r="D215"/>
  <c r="D216"/>
  <c r="D217"/>
  <c r="D218"/>
  <c r="D219"/>
  <c r="D220"/>
  <c r="D221"/>
  <c r="D222"/>
  <c r="D223"/>
  <c r="D224"/>
  <c r="D225"/>
  <c r="D226"/>
  <c r="D227"/>
  <c r="D228"/>
  <c r="D229"/>
  <c r="D230"/>
  <c r="D231"/>
  <c r="D232"/>
  <c r="D233"/>
  <c r="D234"/>
  <c r="D235"/>
  <c r="D236"/>
  <c r="D237"/>
  <c r="D238"/>
  <c r="D239"/>
  <c r="D240"/>
  <c r="D241"/>
  <c r="D242"/>
  <c r="D243"/>
  <c r="D244"/>
  <c r="D245"/>
  <c r="D246"/>
  <c r="D247"/>
  <c r="D248"/>
  <c r="D249"/>
  <c r="D250"/>
  <c r="D251"/>
  <c r="D252"/>
  <c r="D253"/>
  <c r="D254"/>
  <c r="D255"/>
  <c r="D256"/>
  <c r="D257"/>
  <c r="D258"/>
  <c r="D11"/>
  <c r="D259" s="1"/>
  <c r="F11" i="1"/>
  <c r="G11"/>
  <c r="H11"/>
  <c r="J11"/>
  <c r="K11"/>
  <c r="L11"/>
  <c r="M11"/>
  <c r="N11"/>
  <c r="O11"/>
  <c r="P11"/>
  <c r="Q11"/>
  <c r="S11"/>
  <c r="T11"/>
  <c r="V11"/>
  <c r="W11"/>
  <c r="X11"/>
  <c r="Y11"/>
  <c r="Z11"/>
  <c r="U10"/>
  <c r="R10"/>
  <c r="I10"/>
  <c r="E10"/>
  <c r="C10" l="1"/>
  <c r="U11"/>
  <c r="I11"/>
  <c r="R11"/>
  <c r="E11"/>
  <c r="D10"/>
  <c r="E10" i="7"/>
  <c r="C10" s="1"/>
  <c r="C7"/>
  <c r="C11" i="1" l="1"/>
  <c r="D11"/>
  <c r="F7" i="6" l="1"/>
  <c r="J7"/>
  <c r="L7"/>
  <c r="F10"/>
  <c r="L10"/>
  <c r="F11"/>
  <c r="L11"/>
  <c r="F12"/>
  <c r="L12"/>
  <c r="F13"/>
  <c r="L13"/>
  <c r="F14"/>
  <c r="L14"/>
  <c r="F15"/>
  <c r="L15"/>
  <c r="F16"/>
  <c r="L16"/>
  <c r="F17"/>
  <c r="L17"/>
  <c r="F18"/>
  <c r="L18"/>
  <c r="F19"/>
  <c r="L19"/>
  <c r="F20"/>
  <c r="L20"/>
  <c r="F21"/>
  <c r="L21"/>
  <c r="F22"/>
  <c r="L22"/>
  <c r="F23"/>
  <c r="L23"/>
  <c r="F24"/>
  <c r="L24"/>
  <c r="F25"/>
  <c r="L25"/>
  <c r="F26"/>
  <c r="L26"/>
  <c r="F27"/>
  <c r="L27"/>
  <c r="F28"/>
  <c r="L28"/>
  <c r="F29"/>
  <c r="L29"/>
  <c r="F30"/>
  <c r="L30"/>
  <c r="F31"/>
  <c r="L31"/>
  <c r="F32"/>
  <c r="L32"/>
  <c r="F33"/>
  <c r="L33"/>
  <c r="F34"/>
  <c r="L34"/>
  <c r="F35"/>
  <c r="L35"/>
  <c r="F36"/>
  <c r="L36"/>
  <c r="F37"/>
  <c r="L37"/>
  <c r="F38"/>
  <c r="L38"/>
  <c r="F39"/>
  <c r="L39"/>
  <c r="F40"/>
  <c r="L40"/>
  <c r="F41"/>
  <c r="L41"/>
  <c r="F42"/>
  <c r="L42"/>
  <c r="F43"/>
  <c r="L43"/>
  <c r="F44"/>
  <c r="L44"/>
  <c r="F45"/>
  <c r="L45"/>
  <c r="F46"/>
  <c r="L46"/>
  <c r="F47"/>
  <c r="L47"/>
  <c r="F48"/>
  <c r="L48"/>
  <c r="F49"/>
  <c r="L49"/>
  <c r="F50"/>
  <c r="L50"/>
  <c r="F51"/>
  <c r="L51"/>
  <c r="F52"/>
  <c r="L52"/>
  <c r="F53"/>
  <c r="L53"/>
  <c r="F54"/>
  <c r="L54"/>
  <c r="F55"/>
  <c r="L55"/>
  <c r="F56"/>
  <c r="L56"/>
  <c r="F57"/>
  <c r="L57"/>
  <c r="F58"/>
  <c r="L58"/>
  <c r="F59"/>
  <c r="L59"/>
  <c r="F60"/>
  <c r="L60"/>
  <c r="F61"/>
  <c r="L61"/>
  <c r="F62"/>
  <c r="L62"/>
  <c r="F63"/>
  <c r="L63"/>
  <c r="F64"/>
  <c r="L64"/>
  <c r="F65"/>
  <c r="L65"/>
  <c r="F66"/>
  <c r="L66"/>
  <c r="F67"/>
  <c r="L67"/>
  <c r="F68"/>
  <c r="L68"/>
  <c r="F69"/>
  <c r="L69"/>
  <c r="F70"/>
  <c r="L70"/>
  <c r="F71"/>
  <c r="L71"/>
  <c r="F72"/>
  <c r="L72"/>
  <c r="F73"/>
  <c r="L73"/>
  <c r="F74"/>
  <c r="L74"/>
  <c r="F75"/>
  <c r="L75"/>
  <c r="F76"/>
  <c r="L76"/>
  <c r="F77"/>
  <c r="L77"/>
  <c r="F78"/>
  <c r="L78"/>
  <c r="F79"/>
  <c r="L79"/>
  <c r="F80"/>
  <c r="L80"/>
  <c r="F81"/>
  <c r="L81"/>
  <c r="F82"/>
  <c r="L82"/>
  <c r="F83"/>
  <c r="L83"/>
  <c r="F84"/>
  <c r="L84"/>
  <c r="F85"/>
  <c r="L85"/>
  <c r="F86"/>
  <c r="L86"/>
  <c r="F87"/>
  <c r="L87"/>
  <c r="F88"/>
  <c r="L88"/>
  <c r="F89"/>
  <c r="L89"/>
  <c r="F90"/>
  <c r="L90"/>
  <c r="F91"/>
  <c r="L91"/>
  <c r="F92"/>
  <c r="L92"/>
  <c r="F93"/>
  <c r="L93"/>
  <c r="F94"/>
  <c r="L94"/>
  <c r="F95"/>
  <c r="L95"/>
  <c r="F96"/>
  <c r="L96"/>
  <c r="F97"/>
  <c r="L97"/>
  <c r="F98"/>
  <c r="L98"/>
  <c r="F99"/>
  <c r="L99"/>
  <c r="F100"/>
  <c r="L100"/>
  <c r="F101"/>
  <c r="L101"/>
  <c r="F102"/>
  <c r="L102"/>
  <c r="F103"/>
  <c r="L103"/>
  <c r="F104"/>
  <c r="L104"/>
  <c r="F105"/>
  <c r="L105"/>
  <c r="F106"/>
  <c r="L106"/>
  <c r="F107"/>
  <c r="L107"/>
  <c r="F108"/>
  <c r="L108"/>
  <c r="F109"/>
  <c r="L109"/>
  <c r="F110"/>
  <c r="L110"/>
  <c r="F111"/>
  <c r="L111"/>
  <c r="F112"/>
  <c r="L112"/>
  <c r="F113"/>
  <c r="L113"/>
  <c r="F114"/>
  <c r="L114"/>
  <c r="F115"/>
  <c r="L115"/>
  <c r="F116"/>
  <c r="L116"/>
  <c r="F117"/>
  <c r="L117"/>
  <c r="F118"/>
  <c r="L118"/>
  <c r="F119"/>
  <c r="L119"/>
  <c r="F120"/>
  <c r="L120"/>
  <c r="F121"/>
  <c r="L121"/>
  <c r="F122"/>
  <c r="L122"/>
  <c r="F123"/>
  <c r="L123"/>
  <c r="F124"/>
  <c r="L124"/>
  <c r="F125"/>
  <c r="L125"/>
  <c r="F126"/>
  <c r="L126"/>
  <c r="F127"/>
  <c r="L127"/>
  <c r="F128"/>
  <c r="L128"/>
  <c r="F129"/>
  <c r="L129"/>
  <c r="F130"/>
  <c r="L130"/>
  <c r="F131"/>
  <c r="L131"/>
  <c r="F132"/>
  <c r="L132"/>
  <c r="F133"/>
  <c r="L133"/>
  <c r="F134"/>
  <c r="L134"/>
  <c r="F135"/>
  <c r="L135"/>
  <c r="F136"/>
  <c r="L136"/>
  <c r="F137"/>
  <c r="L137"/>
  <c r="F138"/>
  <c r="L138"/>
  <c r="F139"/>
  <c r="L139"/>
  <c r="F140"/>
  <c r="L140"/>
  <c r="F141"/>
  <c r="L141"/>
  <c r="F142"/>
  <c r="L142"/>
  <c r="F143"/>
  <c r="L143"/>
  <c r="F144"/>
  <c r="L144"/>
  <c r="F145"/>
  <c r="L145"/>
  <c r="F146"/>
  <c r="L146"/>
  <c r="F147"/>
  <c r="L147"/>
  <c r="F148"/>
  <c r="L148"/>
  <c r="F149"/>
  <c r="L149"/>
  <c r="F150"/>
  <c r="L150"/>
  <c r="F151"/>
  <c r="L151"/>
  <c r="F152"/>
  <c r="L152"/>
  <c r="F153"/>
  <c r="L153"/>
  <c r="F154"/>
  <c r="L154"/>
  <c r="F155"/>
  <c r="L155"/>
  <c r="F156"/>
  <c r="L156"/>
  <c r="F157"/>
  <c r="L157"/>
  <c r="F158"/>
  <c r="L158"/>
  <c r="F159"/>
  <c r="L159"/>
  <c r="F160"/>
  <c r="L160"/>
  <c r="F161"/>
  <c r="L161"/>
  <c r="F162"/>
  <c r="L162"/>
  <c r="F163"/>
  <c r="L163"/>
  <c r="F164"/>
  <c r="L164"/>
  <c r="F165"/>
  <c r="L165"/>
  <c r="F166"/>
  <c r="L166"/>
  <c r="F167"/>
  <c r="L167"/>
  <c r="F168"/>
  <c r="L168"/>
  <c r="F169"/>
  <c r="L169"/>
  <c r="F170"/>
  <c r="L170"/>
  <c r="F171"/>
  <c r="L171"/>
  <c r="F172"/>
  <c r="L172"/>
  <c r="F173"/>
  <c r="L173"/>
  <c r="F174"/>
  <c r="L174"/>
  <c r="F175"/>
  <c r="L175"/>
  <c r="F176"/>
  <c r="L176"/>
  <c r="F177"/>
  <c r="L177"/>
  <c r="F178"/>
  <c r="L178"/>
  <c r="F179"/>
  <c r="L179"/>
  <c r="F180"/>
  <c r="L180"/>
  <c r="F181"/>
  <c r="L181"/>
  <c r="F182"/>
  <c r="L182"/>
  <c r="F183"/>
  <c r="L183"/>
  <c r="F184"/>
  <c r="L184"/>
  <c r="F185"/>
  <c r="L185"/>
  <c r="F186"/>
  <c r="L186"/>
  <c r="F187"/>
  <c r="L187"/>
  <c r="F188"/>
  <c r="L188"/>
  <c r="F189"/>
  <c r="L189"/>
  <c r="F190"/>
  <c r="L190"/>
  <c r="F191"/>
  <c r="L191"/>
  <c r="F192"/>
  <c r="L192"/>
  <c r="F193"/>
  <c r="L193"/>
  <c r="F194"/>
  <c r="L194"/>
  <c r="F195"/>
  <c r="L195"/>
  <c r="F196"/>
  <c r="L196"/>
  <c r="F197"/>
  <c r="L197"/>
  <c r="F198"/>
  <c r="L198"/>
  <c r="F199"/>
  <c r="L199"/>
  <c r="E200"/>
  <c r="G200"/>
  <c r="H200"/>
  <c r="I200"/>
  <c r="J200"/>
  <c r="K200"/>
  <c r="M200"/>
  <c r="N200"/>
  <c r="O200"/>
  <c r="P200"/>
  <c r="D118" l="1"/>
  <c r="D116"/>
  <c r="D114"/>
  <c r="D112"/>
  <c r="D110"/>
  <c r="D108"/>
  <c r="D106"/>
  <c r="D104"/>
  <c r="D102"/>
  <c r="D100"/>
  <c r="D98"/>
  <c r="D96"/>
  <c r="D94"/>
  <c r="D92"/>
  <c r="D90"/>
  <c r="D88"/>
  <c r="D86"/>
  <c r="D30"/>
  <c r="D28"/>
  <c r="D26"/>
  <c r="D24"/>
  <c r="D22"/>
  <c r="D20"/>
  <c r="D18"/>
  <c r="D16"/>
  <c r="D14"/>
  <c r="D12"/>
  <c r="D10"/>
  <c r="D187"/>
  <c r="D183"/>
  <c r="D179"/>
  <c r="D167"/>
  <c r="D163"/>
  <c r="C161"/>
  <c r="C153"/>
  <c r="D119"/>
  <c r="D117"/>
  <c r="D115"/>
  <c r="D113"/>
  <c r="D111"/>
  <c r="D109"/>
  <c r="D107"/>
  <c r="D105"/>
  <c r="D103"/>
  <c r="D101"/>
  <c r="D99"/>
  <c r="D97"/>
  <c r="D95"/>
  <c r="D93"/>
  <c r="D91"/>
  <c r="D89"/>
  <c r="D87"/>
  <c r="D85"/>
  <c r="D83"/>
  <c r="D81"/>
  <c r="D79"/>
  <c r="D77"/>
  <c r="D75"/>
  <c r="D73"/>
  <c r="D29"/>
  <c r="D27"/>
  <c r="D25"/>
  <c r="D23"/>
  <c r="D21"/>
  <c r="D19"/>
  <c r="D17"/>
  <c r="D15"/>
  <c r="D13"/>
  <c r="D11"/>
  <c r="C193"/>
  <c r="C189"/>
  <c r="C141"/>
  <c r="C137"/>
  <c r="C125"/>
  <c r="C121"/>
  <c r="D151"/>
  <c r="D147"/>
  <c r="C145"/>
  <c r="D135"/>
  <c r="D131"/>
  <c r="C129"/>
  <c r="C7"/>
  <c r="L200"/>
  <c r="D199"/>
  <c r="C197"/>
  <c r="C169"/>
  <c r="C157"/>
  <c r="D152"/>
  <c r="D148"/>
  <c r="D136"/>
  <c r="D132"/>
  <c r="C32"/>
  <c r="D188"/>
  <c r="D184"/>
  <c r="D178"/>
  <c r="C176"/>
  <c r="D168"/>
  <c r="D164"/>
  <c r="D71"/>
  <c r="D69"/>
  <c r="D67"/>
  <c r="D65"/>
  <c r="D63"/>
  <c r="D61"/>
  <c r="D59"/>
  <c r="D57"/>
  <c r="D55"/>
  <c r="D53"/>
  <c r="D51"/>
  <c r="D49"/>
  <c r="D47"/>
  <c r="D45"/>
  <c r="D43"/>
  <c r="D41"/>
  <c r="D39"/>
  <c r="D37"/>
  <c r="D35"/>
  <c r="D195"/>
  <c r="D191"/>
  <c r="C185"/>
  <c r="D174"/>
  <c r="D172"/>
  <c r="D159"/>
  <c r="D155"/>
  <c r="C149"/>
  <c r="D144"/>
  <c r="D140"/>
  <c r="D127"/>
  <c r="D123"/>
  <c r="D84"/>
  <c r="D82"/>
  <c r="D80"/>
  <c r="D78"/>
  <c r="D76"/>
  <c r="D74"/>
  <c r="D72"/>
  <c r="D70"/>
  <c r="D68"/>
  <c r="D66"/>
  <c r="D64"/>
  <c r="D62"/>
  <c r="D60"/>
  <c r="D58"/>
  <c r="D56"/>
  <c r="D54"/>
  <c r="D52"/>
  <c r="D50"/>
  <c r="D48"/>
  <c r="D46"/>
  <c r="D44"/>
  <c r="D42"/>
  <c r="D40"/>
  <c r="D38"/>
  <c r="D36"/>
  <c r="D34"/>
  <c r="D196"/>
  <c r="D192"/>
  <c r="C180"/>
  <c r="D175"/>
  <c r="D173"/>
  <c r="D171"/>
  <c r="C165"/>
  <c r="D160"/>
  <c r="D156"/>
  <c r="D143"/>
  <c r="D139"/>
  <c r="C133"/>
  <c r="D128"/>
  <c r="D124"/>
  <c r="D198"/>
  <c r="C195"/>
  <c r="D193"/>
  <c r="D190"/>
  <c r="C187"/>
  <c r="D185"/>
  <c r="D182"/>
  <c r="D180"/>
  <c r="D177"/>
  <c r="D170"/>
  <c r="C167"/>
  <c r="D165"/>
  <c r="D162"/>
  <c r="C159"/>
  <c r="D157"/>
  <c r="D154"/>
  <c r="C151"/>
  <c r="D149"/>
  <c r="D146"/>
  <c r="C143"/>
  <c r="D141"/>
  <c r="D138"/>
  <c r="C135"/>
  <c r="D133"/>
  <c r="D130"/>
  <c r="C127"/>
  <c r="D125"/>
  <c r="D122"/>
  <c r="D33"/>
  <c r="C199"/>
  <c r="D197"/>
  <c r="D194"/>
  <c r="C191"/>
  <c r="D189"/>
  <c r="D186"/>
  <c r="C183"/>
  <c r="D181"/>
  <c r="C178"/>
  <c r="D176"/>
  <c r="C171"/>
  <c r="D169"/>
  <c r="D166"/>
  <c r="C163"/>
  <c r="D161"/>
  <c r="D158"/>
  <c r="C155"/>
  <c r="D153"/>
  <c r="D150"/>
  <c r="C147"/>
  <c r="D145"/>
  <c r="D142"/>
  <c r="C139"/>
  <c r="D137"/>
  <c r="D134"/>
  <c r="C131"/>
  <c r="D129"/>
  <c r="D126"/>
  <c r="C123"/>
  <c r="D121"/>
  <c r="C34"/>
  <c r="D32"/>
  <c r="C196"/>
  <c r="C192"/>
  <c r="C190"/>
  <c r="C186"/>
  <c r="C181"/>
  <c r="C177"/>
  <c r="C174"/>
  <c r="C173"/>
  <c r="D120"/>
  <c r="C120"/>
  <c r="C198"/>
  <c r="C194"/>
  <c r="C188"/>
  <c r="C184"/>
  <c r="C182"/>
  <c r="C179"/>
  <c r="C175"/>
  <c r="F200"/>
  <c r="C172"/>
  <c r="C170"/>
  <c r="C168"/>
  <c r="C166"/>
  <c r="C164"/>
  <c r="C162"/>
  <c r="C160"/>
  <c r="C158"/>
  <c r="C156"/>
  <c r="C154"/>
  <c r="C152"/>
  <c r="C150"/>
  <c r="C148"/>
  <c r="C146"/>
  <c r="C144"/>
  <c r="C142"/>
  <c r="C140"/>
  <c r="C138"/>
  <c r="C136"/>
  <c r="C134"/>
  <c r="C132"/>
  <c r="C130"/>
  <c r="C128"/>
  <c r="C126"/>
  <c r="C124"/>
  <c r="C122"/>
  <c r="C119"/>
  <c r="C118"/>
  <c r="C117"/>
  <c r="C116"/>
  <c r="C115"/>
  <c r="C114"/>
  <c r="C113"/>
  <c r="C112"/>
  <c r="C111"/>
  <c r="C110"/>
  <c r="C109"/>
  <c r="C108"/>
  <c r="C107"/>
  <c r="C106"/>
  <c r="C105"/>
  <c r="C104"/>
  <c r="C103"/>
  <c r="C102"/>
  <c r="C101"/>
  <c r="C100"/>
  <c r="C99"/>
  <c r="C98"/>
  <c r="C97"/>
  <c r="C96"/>
  <c r="C95"/>
  <c r="C94"/>
  <c r="C93"/>
  <c r="C92"/>
  <c r="C91"/>
  <c r="C90"/>
  <c r="C89"/>
  <c r="C88"/>
  <c r="C87"/>
  <c r="C86"/>
  <c r="C85"/>
  <c r="C84"/>
  <c r="C83"/>
  <c r="C82"/>
  <c r="C81"/>
  <c r="C80"/>
  <c r="C79"/>
  <c r="C78"/>
  <c r="C77"/>
  <c r="C76"/>
  <c r="C75"/>
  <c r="C74"/>
  <c r="C73"/>
  <c r="C72"/>
  <c r="C71"/>
  <c r="C70"/>
  <c r="C69"/>
  <c r="C68"/>
  <c r="C67"/>
  <c r="C66"/>
  <c r="C65"/>
  <c r="C64"/>
  <c r="C63"/>
  <c r="C62"/>
  <c r="C61"/>
  <c r="C60"/>
  <c r="C59"/>
  <c r="C58"/>
  <c r="C57"/>
  <c r="C56"/>
  <c r="C55"/>
  <c r="C54"/>
  <c r="C53"/>
  <c r="C52"/>
  <c r="C51"/>
  <c r="C50"/>
  <c r="C49"/>
  <c r="C48"/>
  <c r="C47"/>
  <c r="C46"/>
  <c r="C45"/>
  <c r="C44"/>
  <c r="C43"/>
  <c r="C42"/>
  <c r="C41"/>
  <c r="C40"/>
  <c r="C39"/>
  <c r="C38"/>
  <c r="C37"/>
  <c r="C36"/>
  <c r="D31"/>
  <c r="C31"/>
  <c r="C35"/>
  <c r="C33"/>
  <c r="C30"/>
  <c r="C29"/>
  <c r="C28"/>
  <c r="C27"/>
  <c r="C26"/>
  <c r="C25"/>
  <c r="C24"/>
  <c r="C23"/>
  <c r="C22"/>
  <c r="C21"/>
  <c r="C20"/>
  <c r="C19"/>
  <c r="C18"/>
  <c r="C17"/>
  <c r="C16"/>
  <c r="C15"/>
  <c r="C14"/>
  <c r="C13"/>
  <c r="C12"/>
  <c r="C11"/>
  <c r="C10"/>
  <c r="D7"/>
  <c r="D200" l="1"/>
  <c r="C200"/>
  <c r="C10" i="3" l="1"/>
  <c r="H8" i="5" l="1"/>
  <c r="G8"/>
  <c r="F8"/>
  <c r="E8"/>
  <c r="D8" l="1"/>
  <c r="C8"/>
  <c r="C7" i="3" l="1"/>
  <c r="U7" i="1" l="1"/>
  <c r="P7"/>
  <c r="I7"/>
  <c r="E7"/>
  <c r="C7" l="1"/>
  <c r="D7"/>
</calcChain>
</file>

<file path=xl/sharedStrings.xml><?xml version="1.0" encoding="utf-8"?>
<sst xmlns="http://schemas.openxmlformats.org/spreadsheetml/2006/main" count="652" uniqueCount="319">
  <si>
    <t>критерии</t>
  </si>
  <si>
    <t>показатели</t>
  </si>
  <si>
    <t>ОС УК</t>
  </si>
  <si>
    <t>1.1. Полное и сокращенное наименование организации культуры, место нахождения, почтовый адрес, схема проезда, адрес электронной почты, структура организации культуры, сведения об учредителе (учредителях), учредительные документы</t>
  </si>
  <si>
    <t>1.2. Информация о выполнении государственного/ муниципального задания, отчет о результатах деятельности организации культуры</t>
  </si>
  <si>
    <t>все</t>
  </si>
  <si>
    <t>анкета</t>
  </si>
  <si>
    <t>1.5. Информирование о новых мероприятиях</t>
  </si>
  <si>
    <t>КДУ</t>
  </si>
  <si>
    <t>организации культуры</t>
  </si>
  <si>
    <t>максимальный балл</t>
  </si>
  <si>
    <t>способ получения информации</t>
  </si>
  <si>
    <t>2.1. Уровень комфортности пребывания в организации культуры (места для сидения, гардероб, чистота помещений)</t>
  </si>
  <si>
    <t>2.2. Перечень услуг, предоставляемых организацией культуры. Ограничения по ассортименту услуг, ограничения по потребителям услуг. Дополнительные услуги, предоставляемые организацией культуры. Услуги, предоставляемые на платной основе. Стоимость услуг. Предоставление преимущественного права пользования услугами учреждения</t>
  </si>
  <si>
    <t>2.3. Сохранение возможности навигации по сайту при отключении графических элементов оформления сайта, карты сайта. Время доступности информации с учетом перерывов в работе сайта. Наличие независимой системы учета посещений сайта. Раскрытие информации независимой системы учета посещений сайта. Наличие встроенной системы контекстного поиска по сайту. Бесплатность, доступность информации на сайте. Отсутствие нарушений отображения, форматирования или иных дефектов информации на сайте. Дата и время размещения информации. Доступ к разделу «Независимая оценка качества предоставления услуг» должен быть обеспечен не более чем за 2 перехода по сайту с использованием меню навигации</t>
  </si>
  <si>
    <t>2.6. Транспортная и пешая доступность организации культуры</t>
  </si>
  <si>
    <t>2.7. Наличие электронных билетов/ наличие электронного бронирования билетов/ наличие электронной очереди/ наличие электронных каталогов/ наличие электронных документов, доступных для получения</t>
  </si>
  <si>
    <t>2.8. Удобство пользования электронными сервисами, предоставляемыми учреждением посетителям (в том числе и с помощью мобильных устройств)</t>
  </si>
  <si>
    <t>3.1. Удобство графика работы организации культуры</t>
  </si>
  <si>
    <t>4.1. Доброжелательность, вежливость и компетентность персонала организации культуры</t>
  </si>
  <si>
    <t>4.2. Фамилии, имена, отчества, должности руководящего состава организации культуры, её структурных подразделений и филиалов (при их наличии), режим, график работы; контактные телефоны, адреса электронной почты, раздел для направления предложений по улучшению качества услуг организации</t>
  </si>
  <si>
    <t>5.1. Уровень удовлетворенности качеством оказания услуг организации культуры в целом</t>
  </si>
  <si>
    <t>5.2. Порядок оценки качества работы организации на основании определенных критериев эффективности работы организаций, утвержденный уполномоченным федеральным органом исполнительной власти; результаты независимой оценки качества оказания услуг организациями культуры, а также предложения об улучшении качества их деятельности; план по улучшению качества работы организации</t>
  </si>
  <si>
    <t>5.6. Разнообразие творческих групп, кружков по интересам</t>
  </si>
  <si>
    <t>5.7. Качество проведения культурно-массовых мероприятий</t>
  </si>
  <si>
    <t>№ п/п</t>
  </si>
  <si>
    <t>полное название организации культуры (по уставу)</t>
  </si>
  <si>
    <t>Общая информация об учреждении</t>
  </si>
  <si>
    <t>Информация о государственном задании на текущий финансовый год</t>
  </si>
  <si>
    <t>Информация о выполнении государственного задания за отчетный финансовый год</t>
  </si>
  <si>
    <t>Информация о плане финансово-хозяйственной деятельности на текущий год</t>
  </si>
  <si>
    <t>Информация о годовой бухгалтерской отчетности за отчетный финансовый год</t>
  </si>
  <si>
    <t>Информация о результатах деятельности и об использовании имущества</t>
  </si>
  <si>
    <t>Информация о контрольных мероприятиях и их результатах за  отчетный финансовый год</t>
  </si>
  <si>
    <t>www.bus.gov.ru</t>
  </si>
  <si>
    <t>Интегральное значение по совокупности общих и дополнительных критериев</t>
  </si>
  <si>
    <t>3 критерий времени ожидания предоставления услуги</t>
  </si>
  <si>
    <t>4 критерий  доброжелательности, вежливости, компетентности работников организации культуры</t>
  </si>
  <si>
    <t>5 критерий удовлетворенности качеством оказания услуг</t>
  </si>
  <si>
    <t xml:space="preserve">6. критерий доступности учреждений для групп населения с ограниченными возможностями здоровья </t>
  </si>
  <si>
    <t xml:space="preserve">6.1. критерий доступности учреждений для групп населения с ограниченными возможностями здоровья </t>
  </si>
  <si>
    <t>сайт УК</t>
  </si>
  <si>
    <t>Интегральное значение по совокупности общих критериев в части показателей, характеризующих общие критерии оценки</t>
  </si>
  <si>
    <t>интегральное значение критерия</t>
  </si>
  <si>
    <t>общие критерии оценки</t>
  </si>
  <si>
    <t>Интегральное значение по совокупности</t>
  </si>
  <si>
    <t xml:space="preserve">1 критерий открытости и доступности информации об организации культуры       </t>
  </si>
  <si>
    <t xml:space="preserve">2 критерий комфортности условий предоставления услуг и доступность их получения  </t>
  </si>
  <si>
    <t>общий балл по критерию</t>
  </si>
  <si>
    <t>общий балл по источнику</t>
  </si>
  <si>
    <t>источник получения информации</t>
  </si>
  <si>
    <t>общий балл по источнику с дополнительным критерием</t>
  </si>
  <si>
    <t>показатель</t>
  </si>
  <si>
    <t>общий балл по источнику по общим критериям</t>
  </si>
  <si>
    <t xml:space="preserve">6 критерий доступности учреждений для групп населения с ограниченными возможностями здоровья </t>
  </si>
  <si>
    <t>таблица 1 Сводная таблица интегральных значений общих и дополнительных критериев в разрезе показателей, характеризующих критерии.</t>
  </si>
  <si>
    <r>
      <rPr>
        <b/>
        <sz val="11"/>
        <color theme="1"/>
        <rFont val="Times New Roman"/>
        <family val="1"/>
        <charset val="204"/>
      </rPr>
      <t>Примечание:</t>
    </r>
    <r>
      <rPr>
        <sz val="11"/>
        <color theme="1"/>
        <rFont val="Times New Roman"/>
        <family val="1"/>
        <charset val="204"/>
      </rPr>
      <t xml:space="preserve"> весовые категории объектов показателей по источникам информации, размещенным на сайтах организаций культуры и  официциальном сайте www.bus.gov.ru, заданы в таблицах 1 и 2 описания объекта закупки.</t>
    </r>
  </si>
  <si>
    <t>таблица 2.1. Сводная таблица интегральных значений общих и дополнительных критериев в разрезе показателей, характеризующих критерии, источник информации - сайт организации культуры*.</t>
  </si>
  <si>
    <t>* значения объектов смотри таблица 1 описания объекта закупки</t>
  </si>
  <si>
    <t>Таблица 2.2. Сводная таблица интегральных значений общих и дополнительных критериев в разрезе показателей, характеризующих критерии (источник информации - сайт www.bus.gov.ru )*.</t>
  </si>
  <si>
    <t>* значения объектов смотри таблица 2 описания объекта закупки</t>
  </si>
  <si>
    <t>Таблица 2 Сводная таблица интегральных значений общих и дополнительных критериев в разрезе источников по показателям, характеризующих критерии.</t>
  </si>
  <si>
    <t>источники информации</t>
  </si>
  <si>
    <t>Оценка уровня открытости и доступности информации на официальном сайте организации (данные т. 2.1.), баллы</t>
  </si>
  <si>
    <t>Оценка уровня открытости и доступности информации организации культуры на сайте www.bus.gov.ru (данные т. 2.2.), баллы</t>
  </si>
  <si>
    <t>Оценка уровня удовлетворенности качеством оказываемых услуг по общим критериям  (данные т. 2.3.), баллы</t>
  </si>
  <si>
    <t>Оценка уровня удовлетворенности качеством оказываемых услуг, с учетом дополнительного критерия (данные т. 2.3.), баллы</t>
  </si>
  <si>
    <t xml:space="preserve">ОС bus.gov.ru </t>
  </si>
  <si>
    <t>Таблица 2.3. Сводная таблица интегральных значений общих и дополнительных критериев в разрезе показателей, характеризующих критерии (источник информации - опрос).</t>
  </si>
  <si>
    <t>Примечание: значения показателей берутся из анкет</t>
  </si>
  <si>
    <t>Муниципальное казённое учреждение культуры «Культурно-досуговый центр Баганского района» Новосибирской области</t>
  </si>
  <si>
    <t>Муниципальное казённое учреждение города Барабинска Барабинского района Новосибирской области «Центр культуры и досуга»</t>
  </si>
  <si>
    <t>Муниципальное казенное учреждение Щербаковского сельсовета Барабинского района Новосибирской области  культурно-досуговое объединение «Квартет»</t>
  </si>
  <si>
    <t>Муниципальное казенное учреждение культурно-досуговое объединение «Элегия» Новоспасского сельсовета Барабинского района Новосибирской области</t>
  </si>
  <si>
    <t>Муниципальное казенное учреждение культурно-досуговое объединение «Исток» Новониколаевского сельсовета Барабинского района Новосибирской области</t>
  </si>
  <si>
    <t>Муниципальное казенное учреждения Барабинского района Дворец культуры «Модерн»</t>
  </si>
  <si>
    <t>Муниципальное казенное учреждение культурно -досуговое объединение «Луч» Межозерного сельсовета Барабинского района Новосибирской области</t>
  </si>
  <si>
    <t>Муниципальное автономное учреждение «Отдел культуры Болотнинского района» Новосибирской области</t>
  </si>
  <si>
    <t>Муниципальное казённое учреждение культуры  «Баратаевское сельское культурное объединение» Болотнинского района Новосибирской области</t>
  </si>
  <si>
    <t>Муниципальное казённое учреждение культуры  «Культурно-досуговое объединение» с. Байкал Болотнинского района Новосибирской области</t>
  </si>
  <si>
    <t>Муниципальное казённое учреждение культуры  «Боровское сельское культурное объединение» п. Бор Болотнинского района Новосибирской области</t>
  </si>
  <si>
    <t>Муниципальное казённое учреждение культуры  «Культурно-досуговое объединение» с.Варламово Болотнинского района Новосибирской области</t>
  </si>
  <si>
    <t>Муниципальное казённое учреждение культуры  «Зудовский центр культуры и досуга» Болотнинского района Новосибирской области</t>
  </si>
  <si>
    <t>Муниципальное казённое учреждение культуры  «Культурно-досуговое объединение» с.Карасево Болотнинского района Новосибирской области</t>
  </si>
  <si>
    <t>Муниципальное казённое учреждение культуры  «Корниловское сельское культурное объединение» Болотнинского района Новосибирской области</t>
  </si>
  <si>
    <t>Муниципальное казённое учреждение культуры  «Культурно-досуговое объединение» с. Кунчурук Болотнинского района Новосибирской области</t>
  </si>
  <si>
    <t>Муниципальное казённое учреждение культуры  «Культурно-досуговое объединение» с. Ояш Болотнинского района Новосибирской области</t>
  </si>
  <si>
    <t>Муниципальное бюджетное учреждение культуры и молодежной политики Карасукского района Новосибирской области</t>
  </si>
  <si>
    <t>Муниципальное казённое учреждение культуры  «Дом культуры им. Горького Каргатского района»</t>
  </si>
  <si>
    <t>Муниципальное казенное учреждение объединенный центр культуры Новотырышкинского сельсовета «Гармония»</t>
  </si>
  <si>
    <t>Муниципальное казенное учреждение культуры Куйбышевского района Октябрьский культурно-досуговый центр</t>
  </si>
  <si>
    <t>Муниципальное бюджетное учреждение культуры города Куйбышева Куйбышевского района  Новосибирской области «Культурно-досуговый комплекс»</t>
  </si>
  <si>
    <t>Муниципальное бюджетное учреждение культуры Куйбышевского района «Культурно-досуговый центр»</t>
  </si>
  <si>
    <t>Муниципальное автономное учреждение Купинского района «Районный Дворец культуры»</t>
  </si>
  <si>
    <t xml:space="preserve">Муниципальное казенное учреждение Социально-культурный центр Кыштовского сельсовета Кыштовского района Новосибирской области </t>
  </si>
  <si>
    <t>Муниципальное казенное культурно-досуговое учреждение «Бажинский сельский Дом культуры» Маслянинского района Новосибирской области</t>
  </si>
  <si>
    <t>Муниципальное казенное культурно-досуговое учреждение «Березовский сельский Дом культуры» Маслянинского района Новосибирской области</t>
  </si>
  <si>
    <t>Муниципальное казенное культурно-досуговое учреждение «Дубровский сельский Дом культуры» Маслянинского района Новосибирской области</t>
  </si>
  <si>
    <t>Муниципальное казенное культурно-досуговое учреждение «Егорьевский сельский Дом культуры» Маслянинского района Новосибирской области</t>
  </si>
  <si>
    <t>Муниципальное казенное культурно-досуговое учреждение «Елбанский сельский Дом культуры» Маслянинского района Новосибирской области</t>
  </si>
  <si>
    <t>Муниципальное казенное культурно-досуговое учреждение «Малотомский сельский Дом культуры» Маслянинского района Новосибирской области</t>
  </si>
  <si>
    <t>Муниципальное казенное учреждение культуры «Мамоновский сельский Дом культуры» Маслянинского района Новосибирской области</t>
  </si>
  <si>
    <t>Муниципальное казенное культурно-досуговое учреждение «Никоновский сельский Дом культуры» Маслянинского района Новосибирской области</t>
  </si>
  <si>
    <t xml:space="preserve">Муниципальное казенное учреждение культуры «Пеньковский сельский Дом культуры» Маслянинского района Новосибирской области </t>
  </si>
  <si>
    <t xml:space="preserve">Муниципальное казённое учреждение культуры «Маслянинская районная киносеть» Маслянинского района Новосибирской области </t>
  </si>
  <si>
    <t>Муниципальное казенное учреждение Барышевский культурный центр «Радуга» Новосибирского района</t>
  </si>
  <si>
    <t>Муниципальное казенное учреждение культуры «Культурно-досуговый центр» Северного района Новосибирской области</t>
  </si>
  <si>
    <t>Муниципальное казённое  учреждение культры  Сузунского района  «Культурно – досуговое объединение»</t>
  </si>
  <si>
    <t>Муниципальное бюджетное учреждение культуры «Городской дом культуры» г. Татарска</t>
  </si>
  <si>
    <t>Муниципальное бюджетное учреждение культуры «культурно-досуговый центр Усть-Таркского района»</t>
  </si>
  <si>
    <t>Муниципальное казенное учреждение культуры Блюдчанского сельсовета Чановского района Новосибирской области</t>
  </si>
  <si>
    <t>Муниципальное казенное учреждение культуры Красносельского сельсовета Чановского района новосибирской области</t>
  </si>
  <si>
    <t>Муниципальное казенное учреждение культуры Землянозаимского сельсовета Чановского района Новосибирской области</t>
  </si>
  <si>
    <t>Муниципальное казенное учреждение культуры Покровского сельсовета Чановского района Новосибирской области</t>
  </si>
  <si>
    <t>Муниципальное казенное учреждение культуры Щегловского сельсовета Чановского района Новосибирской области</t>
  </si>
  <si>
    <t>Муниципальное казенное учреждение культуры Старокарачинского сельсовета Чановского района Новосибирской области</t>
  </si>
  <si>
    <t>Муниципальное казенное учреждение культуры Тебисского сельсовета Чановского района Новосибирской области</t>
  </si>
  <si>
    <t>Муниципальное казенное учреждение культуры Погорельского сельсовета Чановского района Новосибирской области</t>
  </si>
  <si>
    <t>Муниципальное казенное учреждение культуры Таганского сельсовета Чановского района Новосибирской области</t>
  </si>
  <si>
    <t>Муниципальное казенное учреждение культуры Озеро-Карачинского сельсовета Чановского района Новосибирской области</t>
  </si>
  <si>
    <t>Муниципальное казенное учреждение культуры Матвеевского сельсовета Чановского района Новосибирской области</t>
  </si>
  <si>
    <t>Муниципальное казенное учреждение культуры Отреченского сельсовета Чановского района Новосибирской области</t>
  </si>
  <si>
    <t>Муниципальное казенное учреждение культуры Новопреображенского сельсовета Чановского района Новосибирской области</t>
  </si>
  <si>
    <t>Муниципальное казенное учреждение культуры «Культурно-досуговый центр Чаны» Чановского района Новосибирской области</t>
  </si>
  <si>
    <t>Муниципальное бюджетное учреждение «Районный социально-культурный центр» имени С.А.Жданько Черепановского района Новосибирской области</t>
  </si>
  <si>
    <t>Муниципальное учреждение «Городской дом культуры» рабочего поселка Дорогино Черепановского района</t>
  </si>
  <si>
    <t>Муниципальное бюджетное учреждение Дом культуры «Октябрь» города Искитима Новосибирской области</t>
  </si>
  <si>
    <t>Муниципальное бюджетное учреждение Дом культуры «Молодость» города Искитима Новосибирской области</t>
  </si>
  <si>
    <t>Муниципальное бюджетное учреждение культуры города Новосибирска «Дом культуры «Академия»</t>
  </si>
  <si>
    <t>Муниципальное бюджетное учреждение культуры города Новосибирска «Дом культуры «Затон»</t>
  </si>
  <si>
    <t>Муниципальное бюджетное учреждение культуры города Новосибирска «Дом культуры «Приморский»</t>
  </si>
  <si>
    <t>Муниципальное казенное предприятие города Новосибирска Дворец культуры «Прогресс»</t>
  </si>
  <si>
    <t>Муниципальное бюджетное учреждение культуры города Новосибирска «Дворец культуры «Сибтекстильмаш»</t>
  </si>
  <si>
    <t>Муниципальное бюджетное учреждение культуры города Новосибирска «Дом культуры «Точмашевец»</t>
  </si>
  <si>
    <t>Муниципальное бюджетное учреждение культуры города Новосибирска «Дом культуры «40 лет ВЛКСМ»</t>
  </si>
  <si>
    <t>Муниципальное бюджетное учреждение культуры города Новосибирска «Детская киностудия «Поиск»</t>
  </si>
  <si>
    <t>Государственное бюджетное учреждение культуры Новосибирской области «Новосибирсккиновидеопрокат»</t>
  </si>
  <si>
    <t>Государственное бюджетное учреждение культуры Новосибирской области «Областной центр русского фольклора и этнографии»</t>
  </si>
  <si>
    <t>Государственное автономное учреждение  Новосибирской области «Новосибирский областной Российско-Немецкий Дом»</t>
  </si>
  <si>
    <t>Государственное бюджетное учреждение культуры Новосибирской области «Новосибирский областной украинский культурный центр»</t>
  </si>
  <si>
    <t>Государственное бюджетное учреждение культуры Новосибирской области «Новосибирский областной татарский культурный центр»</t>
  </si>
  <si>
    <t>Государственное бюджетное учреждение культуры Новосибирской области «Новосибирский центр белорусской культуры»</t>
  </si>
  <si>
    <t>Государственное автономное учреждение  Новосибирской области «Дом культуры им.Октябрьской революции»</t>
  </si>
  <si>
    <t>Государственное автономное учреждение культуры Новосибирской области «Дом национальных культур имени Г.Д. Заволокина»</t>
  </si>
  <si>
    <t>Муниципальное казенное предприятие города Новосибирска «Киноконцертный комплекс имени В.В. Маяковского»</t>
  </si>
  <si>
    <t>Муниципальное казённое учреждение культурно- досуговое объединение «Аккорд» Зюзинского сельсовета</t>
  </si>
  <si>
    <t>Муниципальное казенное учреждение культурно - досуговое объединенье «Родники» Козловского сельсовета  Барабинского района Новосибирской области</t>
  </si>
  <si>
    <t>Муниципальное казенное учреждение культурно-досуговое объединение «Радуга» Устьянцевского сельсовета   Барабинского района</t>
  </si>
  <si>
    <t>Муниципальное казенное учреждение культурно-досуговое объединение  «Свет очага» Новочановского сельсовета Барабинского района</t>
  </si>
  <si>
    <t>Муниципальное казенное учреждение культурно -досуговое объединение «Гармония» Таскаевского сельсовета Барабинского района Новосибирской области</t>
  </si>
  <si>
    <t>Муниципальное казенное учреждение «Импульс» Барабинского района Новосибирской области</t>
  </si>
  <si>
    <t>Муниципальное казенное учреждение культурно-досугового объединения «Унисон» Барабинского района Новосибирской области</t>
  </si>
  <si>
    <t>Муниципальное казённое учреждение культуры  «Ачинское сельское культурное объединение» Болотнинского района Новосибирской области</t>
  </si>
  <si>
    <t>Муниципальное казённое учреждение культуры  «Дивинское  культурно-досуговое объединение» Болотнинского района Новосибирской области</t>
  </si>
  <si>
    <t>Муниципальное казённое учреждение культуры  «Егоровское  культурно-досуговое объединение» Болотнинского района Новосибирской области</t>
  </si>
  <si>
    <t>Муниципальное казённое учреждение культуры  «Новобибеевское сельское культурное объединение» Болотнинского района Новосибирской области</t>
  </si>
  <si>
    <t>Муниципальное казённое учреждение культуры  «Светлополянский центр культуры и досуга» Болотнинского района Новосибирской области</t>
  </si>
  <si>
    <t>Муниципальное казённое учреждение культуры  «Венгеровский  Центр культуры» Венгеровского района</t>
  </si>
  <si>
    <t>Муниципальное казенное учреждение культуры «Доволенское социально-культурное объединение» Доволенского района</t>
  </si>
  <si>
    <t>Муниципальное казенное учреждение культуры «Здвинский районный дом культуры» Здвинского района</t>
  </si>
  <si>
    <t>Муниципальное казенное учреждение Евсинского сельсовета «Евсинский Дом культуры» Искитимского района</t>
  </si>
  <si>
    <t>Муниципальное казенное учреждение культуры «Линевский Дом культуры» Искитимского района</t>
  </si>
  <si>
    <t>Муниципальное бюджетное учреждение культуры «Центр развития культуры Искитимского райна»</t>
  </si>
  <si>
    <t>Муниципальное казённое учреждение культуры  «Алабугинский социально культурный комплекс» Каргатского района</t>
  </si>
  <si>
    <t>Муниципальное казённое учреждение культуры  «Беркутовский социально культурный комплекс» Каргатского района</t>
  </si>
  <si>
    <t>Муниципальное казённое учреждение культуры  «Верх-Каргатский социально культурный комплекс» Каргатского района</t>
  </si>
  <si>
    <t xml:space="preserve">Муниципальное казённое учреждение культуры  «Кубанский социально культурный комплекс» Каргатского района </t>
  </si>
  <si>
    <t>Муниципальное казённое учреждение культуры  «Карганский социально культурный комплекс» Каргатского района</t>
  </si>
  <si>
    <t>Муниципальное казённое учреждение   «Маршанский социально культурный комплекс»</t>
  </si>
  <si>
    <t>Муниципальное казённое учреждение культуры  «Мусинское социально культурное объединение» Каргатского района</t>
  </si>
  <si>
    <t>Муниципальное казённое учреждение культуры  «Первомайский социально культурный комплекс» Каргатского района</t>
  </si>
  <si>
    <t>Муниципальное казённое учреждение культуры  «Суминский социально культурный комплекс» Каргатского района</t>
  </si>
  <si>
    <t>Муниципальное казённое учреждение культуры  «Форпост-Каргатский социально культурный комплекс» Каргатского района</t>
  </si>
  <si>
    <t>Муниципальное казённое учреждение культуры  социально культурный комплекс  «Юность» Каргатского района</t>
  </si>
  <si>
    <t>Муниципальное казенное учреждение объединенный центр культуры «Гармония» Вьюнского сельсовета Колыванского района</t>
  </si>
  <si>
    <t>Муниципальное казенное учреждение Центр культуры и досуга «Искра»  с. Кандаурово Колыванского района</t>
  </si>
  <si>
    <t>Муниципальное казённое учреждение Объединенный Центр Культуры «Мечта» Королевского сельсовета Колыванского района</t>
  </si>
  <si>
    <t>Муниципальное казенное учреждение Объединенный центр культуры «Улыбка» р.п. Колывань Колыванского района</t>
  </si>
  <si>
    <t>Муниципальное казенное учреждение центра культуры Пихтовского сельсовета «Венера» Колыванского района</t>
  </si>
  <si>
    <t>Районное муниципальное бюджетное учреждение «Колыванский Дом Культуры «Юность» Колыванского района</t>
  </si>
  <si>
    <t>Муниципальное бюджетное учреждение Объединённый центр культуры молодежи и спорта «Маяк» Скалинского сельсовета Колыванского района</t>
  </si>
  <si>
    <t>Муниципальное казенное учреждение центр Культуры и Досуга «КОНТАКТ» Соколовского сельсовета Колыванского района</t>
  </si>
  <si>
    <t>Муниципальное казенное учреждение объединенного центра культуры Калининского сельсовета «Искорка» Колыванского района</t>
  </si>
  <si>
    <t>Муниципальное Казённое Учреждение Объединённый Центр Культуры «Надежда» Администрации Сидоровского сельсовета Колыванского района</t>
  </si>
  <si>
    <t>Муниципальное казенное учреждение объединенный центр культуры Пономаревского сельсовета «Северянка» Колыванского района</t>
  </si>
  <si>
    <t>Муниципальное казенное учреждение Объединенный центр культуры «Радуга» Новотроицкого сельсовета Колыванского района</t>
  </si>
  <si>
    <t>Муниципальное казённое учреждение культуры Районный Дом культуры Коченевского района</t>
  </si>
  <si>
    <t>Муниципальное казённое учреждение культуры Молодежный центр Коченевского района</t>
  </si>
  <si>
    <t>Муниципальное казённое учреждение культуры Белобородовский сельский Дом культуры Коченевского района</t>
  </si>
  <si>
    <t>Муниципальное казённое учреждение культуры Дружнинский сельский клуб Коченевского района</t>
  </si>
  <si>
    <t>Муниципальное казенное учреждение культуры «Дупленский сельский Дом культуры» Коченевского района</t>
  </si>
  <si>
    <t>Муниципальное казенное учреждение культуры «Кремлевский сельский Дом культуры» Коченевского района</t>
  </si>
  <si>
    <t>Муниципальное казенное учреждение культуры «Крутологовский сельский Дом культуры» Коченевского района</t>
  </si>
  <si>
    <t>Муниципальное казённое учреждение культуры «Леснополянский сельский Дом культуры» Коченевского района</t>
  </si>
  <si>
    <t>Муниципальное казенное учреждение Новомихайловский сельский Дом культуры Коченевского района</t>
  </si>
  <si>
    <t>Муниципальное казенное учреждение Овчинниковский сельский Дом культуры «Современник» Коченевского района</t>
  </si>
  <si>
    <t>Муниципальное казенное учреждение «Поваренский сельский Дом культуры» Коченевского района</t>
  </si>
  <si>
    <t>Муниципальное казенное учреждение культуры Прокудский сельский Дом культуры Коченевского района</t>
  </si>
  <si>
    <t>Муниципальное казенное учреждение культуры Дом культуры «Рассвет» Коченевского района</t>
  </si>
  <si>
    <t>Муниципальное казенное учреждение культуры «Федосихинский сельский Дом культуры» Коченевского района</t>
  </si>
  <si>
    <t>Муниципальное казённое учреждение культуры Целинный сельский Дом культуры Коченевского района</t>
  </si>
  <si>
    <t>Муниципальное казенное учреждение Чистопольский сельский Дом культуры Коченевского района</t>
  </si>
  <si>
    <t>Муниципальное казённое учреждение культуры Шагаловский сельский Дом культуры Коченевского района</t>
  </si>
  <si>
    <t>Муниципальное казенное учреждение культуры Дом культуры «40 лет Октября» п. Чик Коченевского района</t>
  </si>
  <si>
    <t>Муниципальное казенное учреждение культуры «Жуланское социально-культурное объединение» Кочковского района</t>
  </si>
  <si>
    <t>Муниципальное казенное учреждение культуры «Красносибирское социально – культурное объединение» Кочковского района</t>
  </si>
  <si>
    <t>Муниципальное казенное учреждение культуры «Быструхинское социально- культурное объединение» Кочковского района</t>
  </si>
  <si>
    <t>Муниципальное казенное учреждение культуры «Решетовское социально- культурное объединение» Кочковского района</t>
  </si>
  <si>
    <t>Муниципальное казённое учреждение культуры «Кочковское социально- культурное объединение «Юность»» Кочковского района</t>
  </si>
  <si>
    <t>Муниципальное казенное учреждение культуры «Новорешетовское социально –культурное объединение» Кочковского района</t>
  </si>
  <si>
    <t>Муниципальное казенное учреждение культуры  «Троицкое социально-культурное объединение» Кочковского района</t>
  </si>
  <si>
    <t>Муниципальное казенное учреждение культуры «Новоцелинное социально-культурное объединение» Кочковского района</t>
  </si>
  <si>
    <t>Муниципальное казенное учреждение культуры «Черновское социально-культурное объединение «Колос» Кочковского района</t>
  </si>
  <si>
    <t>Муниципальное казенное учреждение культуры «Ермаковское  социально-культурное объединение «Молодежный» Кочковского района</t>
  </si>
  <si>
    <t>Муниципальное казенное учреждение культуры  «Краснозерский Дом культуры» Краснозерского района</t>
  </si>
  <si>
    <t>Муниципальное бюджетное учреждение культуры Куйбышевского района Абрамовский культурно-досуговый центр</t>
  </si>
  <si>
    <t>Муниципальное казенное учреждение культуры Куйбышевского района «Балманский культурно-досуговый центр»</t>
  </si>
  <si>
    <t>Муниципальное казенное учреждение культуры Куйбышевского района Булатовский культурно-досуговый центр</t>
  </si>
  <si>
    <t>Муниципальное казенное учреждение культуры Куйбышевского района Верх-Ичинский культурно-досуговый центр</t>
  </si>
  <si>
    <t>Муниципальное казенное учреждение культуры Куйбышевского района Гжатский культурно-досуговый центр</t>
  </si>
  <si>
    <t>Муниципальное казенное учреждение культуры Куйбышевского района Горбуновский культурно-досуговый центр</t>
  </si>
  <si>
    <t>Муниципальное казенное учреждение культуры Куйбышевского района «Культурно-досуговый центр» Зоновского Дома культуры</t>
  </si>
  <si>
    <t>Муниципальное казенное учреждение культуры Куйбышевского района «Камский культурно-досуговый центр»</t>
  </si>
  <si>
    <t>Муниципальное казенное учреждение культуры Куйбышевского района «Комсомольский культурно-досуговый центр»</t>
  </si>
  <si>
    <t>Муниципальное казенное учреждение культуры Куйбышевского района «Кондуслинский культурно-досуговый центр»</t>
  </si>
  <si>
    <t>Муниципальное казенное учреждение культуры Куйбышевского района «Михайловский культурно-досуговый центр»</t>
  </si>
  <si>
    <t>Муниципальное казенное учреждение культуры Куйбышевского района «Новоичинский культурно-досуговый центр»</t>
  </si>
  <si>
    <t>Муниципальное казенное учреждение культуры Куйбышевского района «Культурно-досуговый центр» Отрадненского Дома культуры</t>
  </si>
  <si>
    <t>Муниципальное казенное учреждение культуры Куйбышевского района «Сергинский культурно-досуговый центр»</t>
  </si>
  <si>
    <t>Муниципальное казенное учреждение культуры Куйбышевского района «Чумаковский культурно-досуговый центр»</t>
  </si>
  <si>
    <t xml:space="preserve">Муниципальное казенное учреждение Социально-культурный центр  Кыштовского района Новосибирской области </t>
  </si>
  <si>
    <t>Муниципальное казенное культурно-досуговое учреждение «Большеизыракский сельский Дом культуры»</t>
  </si>
  <si>
    <t>Муниципальное казенное культурно-досуговое учреждение «Борковский сельский Дом культуры» Маслянинского района</t>
  </si>
  <si>
    <t xml:space="preserve">Муниципальное казённое культурно-досуговое учреждение  «Маслянинский Дом культуры» Маслянинского района Новосибирской области </t>
  </si>
  <si>
    <t xml:space="preserve">Муниципальное бюджетное учреждение культуры «Мошковское районное клубное объединение»  </t>
  </si>
  <si>
    <t>Муниципальное  казённое учреждение культуры  Дом культуры «Западный» Мошковского района</t>
  </si>
  <si>
    <t>Муниципальное  казённое учреждение культуры  «Балтинское культурно-досуговое объединение» Мошковского района</t>
  </si>
  <si>
    <t>Муниципальное  казённое учреждение культуры  «Барлакское культурно-досуговое объединение» Мошковского района</t>
  </si>
  <si>
    <t>Муниципальное  казённое учреждение культуры  «Дубровинское культурно-досуговое объединение» Мошковского района</t>
  </si>
  <si>
    <t>Муниципальное  казённое учреждение культуры  «Кайлинское  культурно-досуговое объединение» Мошковского района</t>
  </si>
  <si>
    <t>Муниципальное  казённое учреждение культуры  «Новомошковское  культурно-досуговое объединение» Мошковского района</t>
  </si>
  <si>
    <t>Муниципальное  казённое учреждение культуры  «Сарапульское  культурно-досуговое объединение» Мошковского района</t>
  </si>
  <si>
    <t>Муниципальное  казённое учреждение культуры  «Сокурское  культурно-досуговое объединение» Мошковского района</t>
  </si>
  <si>
    <t>Муниципальное  казённое учреждение культуры  «Станционно-Ояшинское культурно-досуговое объединение» Мошковского района</t>
  </si>
  <si>
    <t>Муниципальное  казённое учреждение культуры  «Ташаринское  культурно-досуговое объединение» Мошковского района</t>
  </si>
  <si>
    <t>Муниципальное  казённое учреждение культуры  «Широкоярское культурно-досуговое объединение» Мошковского района</t>
  </si>
  <si>
    <t>Муниципальное казенное учреждение социально-культурное объединение «Гармония» п. Железнодорожный Новосибирского района</t>
  </si>
  <si>
    <t>Муниципальное казенное учреждение социально-культурное объединение «Боровское»  Новосибирского района</t>
  </si>
  <si>
    <t>Муниципальное казенное учреждение культуры «Музыкально-эстетический центр» с. Верх-Тула  Новосибирского района</t>
  </si>
  <si>
    <t>Муниципальное бюджетное учреждение р.п.Краснообска «Дом культуры»  Новосибирского района</t>
  </si>
  <si>
    <t>Муниципальное автономное учреждения «Культурно-досуговое и спортивное объединение», с. Криводановка  Новосибирского района</t>
  </si>
  <si>
    <t>Муниципальное казенное учреждение социально-культурное объединение «Вместе» Кубовинского сельсовета  Новосибирского района</t>
  </si>
  <si>
    <t>Муниципальное казенное учреждение «Социально-культурное объединение д.п. Кудряшовский»  Новосибирского района</t>
  </si>
  <si>
    <t>Муниципальное казенное учреждение социально-культурное объединение «Мичуринский»  Новосибирского района</t>
  </si>
  <si>
    <t>Муниципальное казенное учреждение Ленинский Дом культуры  Новосибирского района</t>
  </si>
  <si>
    <t>Муниципальное казенное учреждение Культурный центр «Мочище»  Мочищенского сельсовета Новосибирского района</t>
  </si>
  <si>
    <t>Муниципальное казенное учреждение культуры «Сельский Дом культуры» д. Издревая  Новосибирского района</t>
  </si>
  <si>
    <t>Муниципальное казенное учреждение социально-культурное объединение «Вдохновение» с. Плотниково  Новосибирского района</t>
  </si>
  <si>
    <t>Муниципальное казенное учреждение Культурно-досуговый объект «Раздольненский»  Новосибирского района</t>
  </si>
  <si>
    <t>Муниципальное казенное учреждение Культурный центр «Садовый» п. Садовый  Новосибирского района</t>
  </si>
  <si>
    <t>Муниципальное казенное учреждение Культурный досуговый центр ст. Мочище  Новосибирского района</t>
  </si>
  <si>
    <t>Муниципальное казенное учреждение культуры «Молодость» с. Толмачево  Новосибирского района</t>
  </si>
  <si>
    <t>Муниципальное казенное учреждение культуры «Ярковский дом культуры»  Новосибирского района</t>
  </si>
  <si>
    <t>Муниципальное автономное учреждения «Культурный центр «Сибирь»  Новосибирского района</t>
  </si>
  <si>
    <t xml:space="preserve">Муниципальное казенное учреждение Ордынского района Новосибирской области «Социально-культурный центр </t>
  </si>
  <si>
    <t>Муниципальное автономное учреждение районный Дом культуры «Родина» г. Татарска</t>
  </si>
  <si>
    <t>Муниципальное казённое учреждение культуры «Борцовский культурно- досуговый центр» Тогучинского района</t>
  </si>
  <si>
    <t>Муниципальное казённое учреждение культуры «Буготакский культурно¬досуговый центр» Тогучинского района</t>
  </si>
  <si>
    <t>Муниципальное казённое учреждение культуры «Вассинский культурно¬досуговый центр» Тогучинского района</t>
  </si>
  <si>
    <t>Муниципальное бюджетное учреждение культуры «Горновский культурно- досуговый центр» Тогучинского района</t>
  </si>
  <si>
    <t>Муниципальное казённое учреждение культуры города Тогучина «Городской культурно¬досуговый центр»</t>
  </si>
  <si>
    <t>Муниципальное казённое учреждение культуры «Гутовский культурно¬досуговый центр» Тогучинского района</t>
  </si>
  <si>
    <t>Муниципальное казённое учреждение культуры «Зареченский культурно - досуговый центр» Тогучинского района</t>
  </si>
  <si>
    <t>Муниципальное казённое учреждение культуры «Завьяловский культурно - досуговый центр» Тогучинского района</t>
  </si>
  <si>
    <t>Муниципальное казённое учреждение культуры «Киикский культурно¬досуговый центр» Тогучинского района</t>
  </si>
  <si>
    <t>Муниципальное казённое учреждение культуры «Кировский культурно¬досуговый центр» Тогучинского района</t>
  </si>
  <si>
    <t>Муниципальное казённое учреждение культуры «Ключевской культурно¬досуговый центр» Тогучинского района</t>
  </si>
  <si>
    <t>Муниципальное казённое учреждение культуры "Коуракский культурно¬досуговый центр" Тогучинского района</t>
  </si>
  <si>
    <t>Муниципальное казённое учреждение культуры «Кудринский культурно¬досуговый центр» Тогучинского района</t>
  </si>
  <si>
    <t>Муниципальное казённое учреждение культуры «Лебедевский культурно¬досуговый центр2 Тогучинского района</t>
  </si>
  <si>
    <t>Муниципальное казённое учреждение культуры «Лекарственовский культурно¬досуговый центр» Тогучинского района</t>
  </si>
  <si>
    <t>Муниципальное казённое учреждение культуры «Нечаевский культурно¬досуговый центр» Тогучинского района</t>
  </si>
  <si>
    <t>Муниципальное казённое учреждение культуры «Степногутовский культурно¬досуговый центр» Тогучинского района</t>
  </si>
  <si>
    <t>Муниципальное казённое учреждение культуры «Сурковский культурно- досуговый центр» Тогучинского района</t>
  </si>
  <si>
    <t>Муниципальное казённое учреждение культуры культурно- досуговый центр «Темп» Тогучинского района</t>
  </si>
  <si>
    <t>Муниципальное бюджетное учреждение культуры Тогучинского района «Тогучинский культурно- досуговый центр» Тогучинского района</t>
  </si>
  <si>
    <t>Муниципальное казённое учреждение культуры «Усть- Каменский культурно- досуговый центр» Тогучинского района</t>
  </si>
  <si>
    <t>Муниципальное казённое учреждение культуры «Чемской культурно- досуговый центр» Тогучинского района</t>
  </si>
  <si>
    <t>Муниципальное казённое учреждение культуры Шахтинского сельсовета «Шахтинский культурно- досуговый центр» Тогучинского района</t>
  </si>
  <si>
    <t>Муниципальное казенное учреждение культуры «Убинский районный Дом культуры» Новосибирской области</t>
  </si>
  <si>
    <t>Муниципальное автономное учреждение культуры «Чановский районный Дом культуры» Чановского района новосибирской области</t>
  </si>
  <si>
    <t>Муниципальное казённое учреждение Городского Дома Культуры р.п. Посевная Черепановского района Новосибирской области</t>
  </si>
  <si>
    <t>Муниципальное казенное учреждение культуры  «Чистоозерный  культурно досуговый центр» Чистоозерного района</t>
  </si>
  <si>
    <t>Муниципальное казенное учреждение культуры «Районный Дом культуры и досуга» Чулымского района</t>
  </si>
  <si>
    <t>Муниципальное казенное учреждение культуры Большеникольский культурно-досуговый центр Чулымского района</t>
  </si>
  <si>
    <t>Муниципальное казенное учреждение культуры Базовский культурно – досуговый центр Чулымского района</t>
  </si>
  <si>
    <t>Муниципальное казенное учреждение культуры Воздвиженский культурно-досуговый центр Чулымского района</t>
  </si>
  <si>
    <t>Муниципальное казенное учреждение культуры Иткульский культурно-досуговый центр Чулымского района</t>
  </si>
  <si>
    <t>Муниципальное казенное учреждение культуры Кокошинский культурно-досуговый центр Чулымского района</t>
  </si>
  <si>
    <t>Муниципальное казенное учреждение культуры Кабинетный культурно-досуговый центр Чулымского района</t>
  </si>
  <si>
    <t>Муниципальное  казенное  учреждение  культуры  Куликовский  культурно-досуговый  центр Чулымского района</t>
  </si>
  <si>
    <t>Муниципальное казенное учреждение культуры Каякский культурно-досуговый центр Чулымского района</t>
  </si>
  <si>
    <t>Муниципальное казенное учреждение культуры «Осиновский культурно-досуговый центр» Чулымского района</t>
  </si>
  <si>
    <t>Муниципальное казенное учреждение культуры Пеньковский культурно-досуговый центр Чулымского района</t>
  </si>
  <si>
    <t>Муниципальное казенное учреждение культуры Серебрянский культурно – досуговый центр Чулымского района</t>
  </si>
  <si>
    <t>Муниципальное казенное учреждение культуры Ужанихинский культурно – досуговый центр Чулымского района</t>
  </si>
  <si>
    <t>Муниципальное учреждение культуры Чикманский культурно – досуговый центр Чулымского района</t>
  </si>
  <si>
    <t>Муниципальное бюджетное учреждение «Городской центр культуры и досуга» г. Бердска</t>
  </si>
  <si>
    <t>Муниципальное автономное учреждение «Дворец культуры «Родина» г. Бердска</t>
  </si>
  <si>
    <t>Муниципальное бюджетное учреждение Дворец культуры «Крылья Сибири» г. Обь</t>
  </si>
  <si>
    <t>Муниципальное бюджетное учреждение культуры Культурно – досуговый центр «Импульс» р.п. Кольцово</t>
  </si>
  <si>
    <t>Муниципальное бюджетное учреждение культуры «Дом культуры - КОЛЬЦОВО» р.п. Кольцово</t>
  </si>
  <si>
    <t>Муниципальное учреждение культуры города Новосибирска «Муниципальный культурный центр «Сибирь-Хоккайдо»</t>
  </si>
  <si>
    <t>Муниципальное бюджетное учреждение культуры города Новосибирска «Дворец культуры имени М. Горького»</t>
  </si>
  <si>
    <t>Муниципальное учреждение культуры города Новосибирска «Детский Дом культуры им. М. И. Калинина»</t>
  </si>
  <si>
    <t>Муниципальное бюджетное учреждение культуры города Новосибирска «Детский Дом культуры имени Д. Н. Пичугина»</t>
  </si>
  <si>
    <t>Муниципальное бюджетное учреждение культуры города Новосибирска «Культурно – досуговый центр имени К. С. Станиславского»</t>
  </si>
  <si>
    <t>Государственное бюджетное учреждение культуры Новосибирской области Русский дом народных традиций «КрАсота»</t>
  </si>
  <si>
    <t>Муниципальное бюджетное учреждение культуры «Культурно-досуговый центр Усть-Таркского района»</t>
  </si>
</sst>
</file>

<file path=xl/styles.xml><?xml version="1.0" encoding="utf-8"?>
<styleSheet xmlns="http://schemas.openxmlformats.org/spreadsheetml/2006/main">
  <fonts count="20">
    <font>
      <sz val="11"/>
      <color theme="1"/>
      <name val="Calibri"/>
      <family val="2"/>
      <scheme val="minor"/>
    </font>
    <font>
      <sz val="12"/>
      <color rgb="FF000000"/>
      <name val="Times New Roman"/>
      <family val="1"/>
      <charset val="204"/>
    </font>
    <font>
      <u/>
      <sz val="11"/>
      <color theme="10"/>
      <name val="Calibri"/>
      <family val="2"/>
      <scheme val="minor"/>
    </font>
    <font>
      <b/>
      <sz val="11"/>
      <color theme="1"/>
      <name val="Calibri"/>
      <family val="2"/>
      <scheme val="minor"/>
    </font>
    <font>
      <b/>
      <sz val="11"/>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
      <b/>
      <sz val="11"/>
      <color indexed="8"/>
      <name val="Times New Roman"/>
      <family val="1"/>
      <charset val="204"/>
    </font>
    <font>
      <b/>
      <sz val="12"/>
      <color theme="1"/>
      <name val="Times New Roman"/>
      <family val="1"/>
      <charset val="204"/>
    </font>
    <font>
      <u/>
      <sz val="11"/>
      <color theme="10"/>
      <name val="Times New Roman"/>
      <family val="1"/>
      <charset val="204"/>
    </font>
    <font>
      <sz val="12"/>
      <color theme="1"/>
      <name val="Times New Roman"/>
      <family val="1"/>
      <charset val="204"/>
    </font>
    <font>
      <b/>
      <sz val="12"/>
      <color rgb="FF000000"/>
      <name val="Times New Roman"/>
      <family val="1"/>
      <charset val="204"/>
    </font>
    <font>
      <u/>
      <sz val="12"/>
      <color theme="10"/>
      <name val="Times New Roman"/>
      <family val="1"/>
      <charset val="204"/>
    </font>
    <font>
      <b/>
      <i/>
      <sz val="12"/>
      <color rgb="FF000000"/>
      <name val="Times New Roman"/>
      <family val="1"/>
      <charset val="204"/>
    </font>
    <font>
      <b/>
      <sz val="12"/>
      <color indexed="8"/>
      <name val="Times New Roman"/>
      <family val="1"/>
      <charset val="204"/>
    </font>
    <font>
      <b/>
      <sz val="10"/>
      <color theme="1"/>
      <name val="Times New Roman"/>
      <family val="1"/>
      <charset val="204"/>
    </font>
    <font>
      <sz val="10"/>
      <color theme="1"/>
      <name val="Times New Roman"/>
      <family val="1"/>
      <charset val="204"/>
    </font>
    <font>
      <sz val="12"/>
      <color theme="1"/>
      <name val="Calibri"/>
      <family val="2"/>
      <scheme val="minor"/>
    </font>
    <font>
      <sz val="9"/>
      <color theme="1"/>
      <name val="Times New Roman"/>
      <family val="1"/>
      <charset val="204"/>
    </font>
  </fonts>
  <fills count="6">
    <fill>
      <patternFill patternType="none"/>
    </fill>
    <fill>
      <patternFill patternType="gray125"/>
    </fill>
    <fill>
      <patternFill patternType="solid">
        <fgColor theme="8" tint="0.59999389629810485"/>
        <bgColor indexed="64"/>
      </patternFill>
    </fill>
    <fill>
      <patternFill patternType="solid">
        <fgColor rgb="FFB7DEE8"/>
      </patternFill>
    </fill>
    <fill>
      <patternFill patternType="solid">
        <fgColor theme="0"/>
        <bgColor indexed="64"/>
      </patternFill>
    </fill>
    <fill>
      <patternFill patternType="solid">
        <fgColor rgb="FFFFFF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s>
  <cellStyleXfs count="2">
    <xf numFmtId="0" fontId="0" fillId="0" borderId="0"/>
    <xf numFmtId="0" fontId="2" fillId="0" borderId="0" applyNumberFormat="0" applyFill="0" applyBorder="0" applyAlignment="0" applyProtection="0"/>
  </cellStyleXfs>
  <cellXfs count="195">
    <xf numFmtId="0" fontId="0" fillId="0" borderId="0" xfId="0"/>
    <xf numFmtId="0" fontId="3" fillId="0" borderId="0" xfId="0" applyFont="1" applyAlignment="1">
      <alignment wrapText="1"/>
    </xf>
    <xf numFmtId="0" fontId="5" fillId="0" borderId="1" xfId="0" applyFont="1" applyBorder="1" applyAlignment="1">
      <alignment wrapText="1"/>
    </xf>
    <xf numFmtId="0" fontId="0" fillId="0" borderId="0" xfId="0" applyFont="1" applyAlignment="1">
      <alignment wrapText="1"/>
    </xf>
    <xf numFmtId="0" fontId="1" fillId="0" borderId="1" xfId="0" applyFont="1" applyBorder="1" applyAlignment="1">
      <alignment vertical="center" wrapText="1"/>
    </xf>
    <xf numFmtId="0" fontId="6" fillId="2" borderId="10" xfId="0" applyFont="1" applyFill="1" applyBorder="1" applyAlignment="1">
      <alignment horizontal="center" vertical="center" wrapText="1"/>
    </xf>
    <xf numFmtId="0" fontId="6" fillId="0" borderId="1" xfId="0" applyFont="1" applyBorder="1" applyAlignment="1">
      <alignment wrapText="1"/>
    </xf>
    <xf numFmtId="0" fontId="6" fillId="0" borderId="11" xfId="0" applyFont="1" applyBorder="1" applyAlignment="1">
      <alignment wrapText="1"/>
    </xf>
    <xf numFmtId="0" fontId="7" fillId="0" borderId="10" xfId="0" applyFont="1" applyBorder="1" applyAlignment="1">
      <alignment wrapText="1"/>
    </xf>
    <xf numFmtId="0" fontId="5" fillId="0" borderId="11" xfId="0" applyFont="1" applyBorder="1" applyAlignment="1">
      <alignment wrapText="1"/>
    </xf>
    <xf numFmtId="0" fontId="6" fillId="0" borderId="2" xfId="0" applyFont="1" applyBorder="1" applyAlignment="1">
      <alignment wrapText="1"/>
    </xf>
    <xf numFmtId="0" fontId="6" fillId="0" borderId="16" xfId="0" applyFont="1" applyBorder="1" applyAlignment="1">
      <alignment wrapText="1"/>
    </xf>
    <xf numFmtId="0" fontId="7" fillId="0" borderId="10" xfId="0" applyFont="1" applyBorder="1" applyAlignment="1">
      <alignment horizontal="center" wrapText="1"/>
    </xf>
    <xf numFmtId="0" fontId="5" fillId="0" borderId="1" xfId="0" applyFont="1" applyBorder="1" applyAlignment="1">
      <alignment horizontal="center" wrapText="1"/>
    </xf>
    <xf numFmtId="0" fontId="6" fillId="0" borderId="1" xfId="0" applyFont="1" applyBorder="1" applyAlignment="1">
      <alignment horizontal="center" wrapText="1"/>
    </xf>
    <xf numFmtId="0" fontId="6" fillId="0" borderId="11" xfId="0" applyFont="1" applyBorder="1" applyAlignment="1">
      <alignment horizontal="center" wrapText="1"/>
    </xf>
    <xf numFmtId="0" fontId="5" fillId="0" borderId="11" xfId="0" applyFont="1" applyBorder="1" applyAlignment="1">
      <alignment horizontal="center" wrapText="1"/>
    </xf>
    <xf numFmtId="0" fontId="0" fillId="0" borderId="0" xfId="0" applyFont="1" applyAlignment="1">
      <alignment horizontal="center" wrapText="1"/>
    </xf>
    <xf numFmtId="0" fontId="4" fillId="0" borderId="22" xfId="0" applyFont="1" applyBorder="1" applyAlignment="1">
      <alignment horizontal="center" wrapText="1"/>
    </xf>
    <xf numFmtId="0" fontId="3" fillId="0" borderId="0" xfId="0" applyFont="1" applyAlignment="1">
      <alignment horizontal="center" wrapText="1"/>
    </xf>
    <xf numFmtId="0" fontId="8" fillId="3" borderId="16" xfId="0" applyFont="1" applyFill="1" applyBorder="1" applyAlignment="1">
      <alignment horizontal="center" vertical="center" wrapText="1"/>
    </xf>
    <xf numFmtId="0" fontId="7" fillId="2" borderId="16" xfId="0" applyFont="1" applyFill="1" applyBorder="1" applyAlignment="1">
      <alignment horizontal="center" vertical="center"/>
    </xf>
    <xf numFmtId="0" fontId="9" fillId="0" borderId="0" xfId="0" applyFont="1" applyAlignment="1">
      <alignment horizontal="center" wrapText="1"/>
    </xf>
    <xf numFmtId="0" fontId="6" fillId="0" borderId="0" xfId="0" applyFont="1"/>
    <xf numFmtId="0" fontId="7" fillId="0" borderId="0" xfId="0" applyFont="1"/>
    <xf numFmtId="0" fontId="6" fillId="0" borderId="8" xfId="0" applyFont="1" applyBorder="1"/>
    <xf numFmtId="0" fontId="7" fillId="0" borderId="2" xfId="0" applyFont="1" applyBorder="1" applyAlignment="1">
      <alignment wrapText="1"/>
    </xf>
    <xf numFmtId="0" fontId="7" fillId="0" borderId="15" xfId="0" applyFont="1" applyBorder="1" applyAlignment="1">
      <alignment wrapText="1"/>
    </xf>
    <xf numFmtId="0" fontId="7" fillId="0" borderId="0" xfId="0" applyFont="1" applyAlignment="1">
      <alignment wrapText="1"/>
    </xf>
    <xf numFmtId="0" fontId="7" fillId="0" borderId="2" xfId="0" applyFont="1" applyBorder="1" applyAlignment="1">
      <alignment horizontal="center" wrapText="1"/>
    </xf>
    <xf numFmtId="0" fontId="6" fillId="0" borderId="2" xfId="0" applyFont="1" applyBorder="1" applyAlignment="1">
      <alignment horizontal="center" wrapText="1"/>
    </xf>
    <xf numFmtId="0" fontId="6" fillId="0" borderId="21" xfId="0" applyFont="1" applyBorder="1" applyAlignment="1">
      <alignment horizontal="center" wrapText="1"/>
    </xf>
    <xf numFmtId="0" fontId="7" fillId="0" borderId="0" xfId="0" applyFont="1" applyAlignment="1">
      <alignment horizontal="center" wrapText="1"/>
    </xf>
    <xf numFmtId="0" fontId="6" fillId="0" borderId="10" xfId="0" applyFont="1" applyBorder="1" applyAlignment="1">
      <alignment wrapText="1"/>
    </xf>
    <xf numFmtId="0" fontId="6" fillId="0" borderId="0" xfId="0" applyFont="1" applyAlignment="1">
      <alignment wrapText="1"/>
    </xf>
    <xf numFmtId="0" fontId="6" fillId="0" borderId="0" xfId="0" applyFont="1" applyAlignment="1">
      <alignment horizontal="center" wrapText="1"/>
    </xf>
    <xf numFmtId="0" fontId="10" fillId="0" borderId="1" xfId="1" applyFont="1" applyBorder="1"/>
    <xf numFmtId="0" fontId="6" fillId="2" borderId="23" xfId="0" applyFont="1" applyFill="1" applyBorder="1" applyAlignment="1">
      <alignment wrapText="1"/>
    </xf>
    <xf numFmtId="0" fontId="7" fillId="0" borderId="16" xfId="0" applyFont="1" applyBorder="1" applyAlignment="1">
      <alignment horizontal="center" wrapText="1"/>
    </xf>
    <xf numFmtId="0" fontId="11" fillId="0" borderId="10" xfId="0" applyFont="1" applyBorder="1"/>
    <xf numFmtId="0" fontId="9" fillId="0" borderId="10" xfId="0" applyFont="1" applyBorder="1" applyAlignment="1">
      <alignment wrapText="1"/>
    </xf>
    <xf numFmtId="0" fontId="11" fillId="0" borderId="10" xfId="0" applyFont="1" applyBorder="1" applyAlignment="1">
      <alignment wrapText="1"/>
    </xf>
    <xf numFmtId="0" fontId="11" fillId="0" borderId="1" xfId="0" applyFont="1" applyBorder="1" applyAlignment="1">
      <alignment wrapText="1"/>
    </xf>
    <xf numFmtId="0" fontId="1" fillId="0" borderId="1" xfId="0" applyFont="1" applyBorder="1" applyAlignment="1">
      <alignment wrapText="1"/>
    </xf>
    <xf numFmtId="0" fontId="11" fillId="0" borderId="11" xfId="0" applyFont="1" applyBorder="1" applyAlignment="1">
      <alignment wrapText="1"/>
    </xf>
    <xf numFmtId="0" fontId="1" fillId="0" borderId="11" xfId="0" applyFont="1" applyBorder="1" applyAlignment="1">
      <alignment wrapText="1"/>
    </xf>
    <xf numFmtId="0" fontId="11" fillId="0" borderId="29" xfId="0" applyFont="1" applyBorder="1" applyAlignment="1">
      <alignment wrapText="1"/>
    </xf>
    <xf numFmtId="0" fontId="11" fillId="0" borderId="32" xfId="0" applyFont="1" applyBorder="1" applyAlignment="1">
      <alignment wrapText="1"/>
    </xf>
    <xf numFmtId="0" fontId="11" fillId="0" borderId="33" xfId="0" applyFont="1" applyBorder="1" applyAlignment="1">
      <alignment wrapText="1"/>
    </xf>
    <xf numFmtId="0" fontId="1" fillId="0" borderId="11" xfId="0" applyFont="1" applyBorder="1" applyAlignment="1">
      <alignment vertical="center" wrapText="1"/>
    </xf>
    <xf numFmtId="0" fontId="9" fillId="0" borderId="6" xfId="0" applyFont="1" applyBorder="1" applyAlignment="1">
      <alignment wrapText="1"/>
    </xf>
    <xf numFmtId="0" fontId="9" fillId="0" borderId="7" xfId="0" applyFont="1" applyBorder="1" applyAlignment="1">
      <alignment wrapText="1"/>
    </xf>
    <xf numFmtId="0" fontId="13" fillId="0" borderId="1" xfId="1" applyFont="1" applyBorder="1"/>
    <xf numFmtId="0" fontId="14" fillId="0" borderId="1" xfId="0" applyFont="1" applyBorder="1" applyAlignment="1">
      <alignment wrapText="1"/>
    </xf>
    <xf numFmtId="0" fontId="11" fillId="0" borderId="7" xfId="0" applyFont="1" applyBorder="1"/>
    <xf numFmtId="0" fontId="9" fillId="0" borderId="11" xfId="0" applyFont="1" applyBorder="1" applyAlignment="1">
      <alignment wrapText="1"/>
    </xf>
    <xf numFmtId="0" fontId="11" fillId="0" borderId="2" xfId="0" applyFont="1" applyBorder="1"/>
    <xf numFmtId="0" fontId="9" fillId="0" borderId="2" xfId="0" applyFont="1" applyBorder="1" applyAlignment="1">
      <alignment wrapText="1"/>
    </xf>
    <xf numFmtId="0" fontId="11" fillId="0" borderId="2" xfId="0" applyFont="1" applyBorder="1" applyAlignment="1">
      <alignment wrapText="1"/>
    </xf>
    <xf numFmtId="0" fontId="11" fillId="0" borderId="30" xfId="0" applyFont="1" applyBorder="1" applyAlignment="1">
      <alignment wrapText="1"/>
    </xf>
    <xf numFmtId="0" fontId="9" fillId="0" borderId="16" xfId="0" applyFont="1" applyBorder="1" applyAlignment="1">
      <alignment wrapText="1"/>
    </xf>
    <xf numFmtId="0" fontId="11" fillId="0" borderId="16" xfId="0" applyFont="1" applyBorder="1" applyAlignment="1">
      <alignment wrapText="1"/>
    </xf>
    <xf numFmtId="0" fontId="11" fillId="0" borderId="31" xfId="0" applyFont="1" applyBorder="1" applyAlignment="1">
      <alignment wrapText="1"/>
    </xf>
    <xf numFmtId="0" fontId="9" fillId="0" borderId="29" xfId="0" applyFont="1" applyBorder="1" applyAlignment="1">
      <alignment wrapText="1"/>
    </xf>
    <xf numFmtId="0" fontId="9" fillId="0" borderId="10" xfId="0" applyFont="1" applyBorder="1" applyAlignment="1">
      <alignment horizontal="center" wrapText="1"/>
    </xf>
    <xf numFmtId="0" fontId="9" fillId="0" borderId="2" xfId="0" applyFont="1" applyBorder="1" applyAlignment="1">
      <alignment horizontal="center" wrapText="1"/>
    </xf>
    <xf numFmtId="0" fontId="9" fillId="0" borderId="16" xfId="0" applyFont="1" applyBorder="1" applyAlignment="1">
      <alignment horizontal="center" wrapText="1"/>
    </xf>
    <xf numFmtId="0" fontId="12" fillId="0" borderId="22" xfId="0" applyFont="1" applyBorder="1" applyAlignment="1">
      <alignment horizontal="center" wrapText="1"/>
    </xf>
    <xf numFmtId="0" fontId="0" fillId="0" borderId="0" xfId="0" applyAlignment="1">
      <alignment horizontal="center"/>
    </xf>
    <xf numFmtId="0" fontId="11" fillId="0" borderId="27" xfId="0" applyFont="1" applyBorder="1"/>
    <xf numFmtId="0" fontId="9" fillId="0" borderId="9" xfId="0" applyFont="1" applyBorder="1" applyAlignment="1">
      <alignment wrapText="1"/>
    </xf>
    <xf numFmtId="0" fontId="12" fillId="0" borderId="15" xfId="0" applyFont="1" applyBorder="1" applyAlignment="1">
      <alignment wrapText="1"/>
    </xf>
    <xf numFmtId="0" fontId="9" fillId="0" borderId="15" xfId="0" applyFont="1" applyBorder="1" applyAlignment="1">
      <alignment wrapText="1"/>
    </xf>
    <xf numFmtId="0" fontId="11" fillId="0" borderId="16" xfId="0" applyFont="1" applyFill="1" applyBorder="1" applyAlignment="1">
      <alignment wrapText="1"/>
    </xf>
    <xf numFmtId="0" fontId="9" fillId="0" borderId="11" xfId="0" applyFont="1" applyBorder="1" applyAlignment="1">
      <alignment horizontal="center" wrapText="1"/>
    </xf>
    <xf numFmtId="0" fontId="12" fillId="0" borderId="16" xfId="0" applyFont="1" applyBorder="1" applyAlignment="1">
      <alignment horizontal="center" wrapText="1"/>
    </xf>
    <xf numFmtId="0" fontId="11" fillId="0" borderId="1" xfId="0" applyFont="1" applyBorder="1" applyAlignment="1">
      <alignment horizontal="center" wrapText="1"/>
    </xf>
    <xf numFmtId="0" fontId="11" fillId="0" borderId="10" xfId="0" applyFont="1" applyBorder="1" applyAlignment="1">
      <alignment horizontal="center" wrapText="1"/>
    </xf>
    <xf numFmtId="0" fontId="9" fillId="2"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11" fillId="0" borderId="1" xfId="0" applyFont="1" applyBorder="1"/>
    <xf numFmtId="0" fontId="11" fillId="0" borderId="11" xfId="0" applyFont="1" applyBorder="1"/>
    <xf numFmtId="0" fontId="11" fillId="0" borderId="1" xfId="0" applyFont="1" applyBorder="1" applyAlignment="1">
      <alignment horizontal="center"/>
    </xf>
    <xf numFmtId="0" fontId="12" fillId="0" borderId="1" xfId="0" applyFont="1" applyBorder="1" applyAlignment="1">
      <alignment wrapText="1"/>
    </xf>
    <xf numFmtId="0" fontId="9" fillId="0" borderId="0" xfId="0" applyFont="1" applyAlignment="1">
      <alignment horizontal="center" wrapText="1"/>
    </xf>
    <xf numFmtId="0" fontId="11" fillId="0" borderId="1" xfId="0" applyFont="1" applyBorder="1" applyAlignment="1">
      <alignment horizontal="center" wrapText="1"/>
    </xf>
    <xf numFmtId="0" fontId="11" fillId="0" borderId="11" xfId="0" applyFont="1" applyBorder="1" applyAlignment="1">
      <alignment horizontal="center" wrapText="1"/>
    </xf>
    <xf numFmtId="0" fontId="11" fillId="0" borderId="1" xfId="0" applyFont="1" applyBorder="1" applyAlignment="1">
      <alignment horizontal="center" vertical="top" wrapText="1"/>
    </xf>
    <xf numFmtId="0" fontId="11" fillId="0" borderId="1" xfId="0" applyFont="1" applyFill="1" applyBorder="1" applyAlignment="1">
      <alignment horizontal="center" vertical="top" wrapText="1"/>
    </xf>
    <xf numFmtId="0" fontId="0" fillId="0" borderId="0" xfId="0" applyFill="1"/>
    <xf numFmtId="0" fontId="0" fillId="0" borderId="1" xfId="0" applyFill="1" applyBorder="1" applyAlignment="1">
      <alignment vertical="top" wrapText="1"/>
    </xf>
    <xf numFmtId="0" fontId="0" fillId="0" borderId="0" xfId="0" applyAlignment="1">
      <alignment horizontal="center" vertical="center"/>
    </xf>
    <xf numFmtId="0" fontId="9" fillId="0" borderId="6"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0" fillId="0" borderId="0" xfId="0" applyAlignment="1">
      <alignment vertical="top"/>
    </xf>
    <xf numFmtId="0" fontId="11" fillId="0" borderId="10" xfId="0" applyFont="1" applyBorder="1" applyAlignment="1">
      <alignment horizontal="center" vertical="top" wrapText="1"/>
    </xf>
    <xf numFmtId="0" fontId="9" fillId="2" borderId="40" xfId="0" applyFont="1" applyFill="1" applyBorder="1" applyAlignment="1">
      <alignment wrapText="1"/>
    </xf>
    <xf numFmtId="0" fontId="11" fillId="2" borderId="39" xfId="0" applyFont="1" applyFill="1" applyBorder="1"/>
    <xf numFmtId="0" fontId="0" fillId="0" borderId="1" xfId="0" applyBorder="1"/>
    <xf numFmtId="0" fontId="0" fillId="0" borderId="1" xfId="0" applyBorder="1" applyAlignment="1">
      <alignment wrapText="1"/>
    </xf>
    <xf numFmtId="0" fontId="0" fillId="0" borderId="1" xfId="0" applyFill="1" applyBorder="1" applyAlignment="1">
      <alignment wrapText="1"/>
    </xf>
    <xf numFmtId="0" fontId="9" fillId="0" borderId="31" xfId="0" applyFont="1" applyBorder="1" applyAlignment="1">
      <alignment wrapText="1"/>
    </xf>
    <xf numFmtId="0" fontId="11" fillId="0" borderId="6" xfId="0" applyFont="1" applyBorder="1"/>
    <xf numFmtId="0" fontId="12" fillId="0" borderId="6" xfId="0" applyFont="1" applyBorder="1" applyAlignment="1">
      <alignment horizontal="center" wrapText="1"/>
    </xf>
    <xf numFmtId="0" fontId="1" fillId="0" borderId="11" xfId="0" applyFont="1" applyBorder="1" applyAlignment="1">
      <alignment horizontal="center" wrapText="1"/>
    </xf>
    <xf numFmtId="0" fontId="11" fillId="0" borderId="16" xfId="0" applyFont="1" applyBorder="1" applyAlignment="1">
      <alignment horizontal="center" wrapText="1"/>
    </xf>
    <xf numFmtId="0" fontId="11" fillId="4" borderId="1" xfId="0" applyFont="1" applyFill="1" applyBorder="1" applyAlignment="1">
      <alignment horizontal="left" vertical="center" wrapText="1"/>
    </xf>
    <xf numFmtId="0" fontId="18" fillId="4" borderId="1" xfId="0" applyFont="1" applyFill="1" applyBorder="1" applyAlignment="1">
      <alignment vertical="top" wrapText="1"/>
    </xf>
    <xf numFmtId="0" fontId="6" fillId="0" borderId="6" xfId="0" applyFont="1" applyBorder="1" applyAlignment="1">
      <alignment horizontal="center" vertical="top"/>
    </xf>
    <xf numFmtId="0" fontId="7" fillId="0" borderId="10" xfId="0" applyFont="1" applyBorder="1" applyAlignment="1">
      <alignment horizontal="center" vertical="top" wrapText="1"/>
    </xf>
    <xf numFmtId="0" fontId="6" fillId="0" borderId="10" xfId="0" applyFont="1" applyBorder="1" applyAlignment="1">
      <alignment horizontal="center" vertical="top" wrapText="1"/>
    </xf>
    <xf numFmtId="0" fontId="6" fillId="0" borderId="24" xfId="0" applyFont="1" applyBorder="1" applyAlignment="1">
      <alignment horizontal="center" vertical="top"/>
    </xf>
    <xf numFmtId="0" fontId="6" fillId="0" borderId="0" xfId="0" applyFont="1" applyAlignment="1">
      <alignment horizontal="center" vertical="top"/>
    </xf>
    <xf numFmtId="2" fontId="6" fillId="2" borderId="5" xfId="0" applyNumberFormat="1" applyFont="1" applyFill="1" applyBorder="1" applyAlignment="1">
      <alignment horizontal="center" vertical="top"/>
    </xf>
    <xf numFmtId="0" fontId="11" fillId="0" borderId="12" xfId="0" applyFont="1" applyBorder="1" applyAlignment="1">
      <alignment horizontal="center"/>
    </xf>
    <xf numFmtId="0" fontId="11" fillId="0" borderId="1" xfId="0" applyFont="1" applyBorder="1" applyAlignment="1">
      <alignment vertical="top" wrapText="1"/>
    </xf>
    <xf numFmtId="0" fontId="11" fillId="0" borderId="1" xfId="0" applyFont="1" applyBorder="1" applyAlignment="1">
      <alignment horizontal="center" vertical="top"/>
    </xf>
    <xf numFmtId="0" fontId="11" fillId="0" borderId="11" xfId="0" applyFont="1" applyBorder="1" applyAlignment="1">
      <alignment horizontal="center" vertical="top"/>
    </xf>
    <xf numFmtId="2" fontId="11" fillId="2" borderId="13" xfId="0" applyNumberFormat="1" applyFont="1" applyFill="1" applyBorder="1" applyAlignment="1">
      <alignment horizontal="center" vertical="top"/>
    </xf>
    <xf numFmtId="0" fontId="11" fillId="2" borderId="13" xfId="0" applyFont="1" applyFill="1" applyBorder="1" applyAlignment="1">
      <alignment vertical="top" wrapText="1"/>
    </xf>
    <xf numFmtId="2" fontId="0" fillId="0" borderId="1" xfId="0" applyNumberFormat="1" applyBorder="1" applyAlignment="1">
      <alignment horizontal="center" vertical="top"/>
    </xf>
    <xf numFmtId="2" fontId="9" fillId="2" borderId="39" xfId="0" applyNumberFormat="1" applyFont="1" applyFill="1" applyBorder="1" applyAlignment="1">
      <alignment horizontal="center" vertical="top" wrapText="1"/>
    </xf>
    <xf numFmtId="0" fontId="9" fillId="4" borderId="1" xfId="0" applyFont="1" applyFill="1" applyBorder="1" applyAlignment="1">
      <alignment horizontal="center" vertical="center" wrapText="1"/>
    </xf>
    <xf numFmtId="0" fontId="6" fillId="5" borderId="10" xfId="0" applyFont="1" applyFill="1" applyBorder="1" applyAlignment="1">
      <alignment horizontal="justify" vertical="top" wrapText="1"/>
    </xf>
    <xf numFmtId="0" fontId="19" fillId="5" borderId="2" xfId="0" applyFont="1" applyFill="1" applyBorder="1" applyAlignment="1">
      <alignment horizontal="justify" vertical="top" wrapText="1"/>
    </xf>
    <xf numFmtId="0" fontId="6" fillId="5" borderId="16" xfId="0" applyFont="1" applyFill="1" applyBorder="1" applyAlignment="1">
      <alignment horizontal="center" vertical="top" wrapText="1"/>
    </xf>
    <xf numFmtId="0" fontId="6" fillId="5" borderId="10" xfId="0" applyFont="1" applyFill="1" applyBorder="1" applyAlignment="1">
      <alignment horizontal="center" vertical="top" wrapText="1"/>
    </xf>
    <xf numFmtId="0" fontId="6" fillId="5" borderId="1" xfId="0" applyFont="1" applyFill="1" applyBorder="1" applyAlignment="1">
      <alignment horizontal="center" vertical="top" wrapText="1"/>
    </xf>
    <xf numFmtId="0" fontId="6" fillId="5" borderId="11" xfId="0" applyFont="1" applyFill="1" applyBorder="1" applyAlignment="1">
      <alignment horizontal="center" vertical="top" wrapText="1"/>
    </xf>
    <xf numFmtId="0" fontId="7" fillId="5" borderId="10" xfId="0" applyFont="1" applyFill="1" applyBorder="1" applyAlignment="1">
      <alignment horizontal="center" vertical="top" wrapText="1"/>
    </xf>
    <xf numFmtId="0" fontId="6" fillId="5" borderId="2" xfId="0" applyFont="1" applyFill="1" applyBorder="1" applyAlignment="1">
      <alignment horizontal="center" vertical="top" wrapText="1"/>
    </xf>
    <xf numFmtId="0" fontId="6" fillId="5" borderId="0" xfId="0" applyFont="1" applyFill="1" applyAlignment="1">
      <alignment horizontal="justify" wrapText="1"/>
    </xf>
    <xf numFmtId="0" fontId="0" fillId="5" borderId="0" xfId="0" applyFill="1" applyAlignment="1">
      <alignment horizontal="justify" wrapText="1"/>
    </xf>
    <xf numFmtId="0" fontId="0" fillId="5" borderId="1" xfId="0" applyFill="1" applyBorder="1"/>
    <xf numFmtId="0" fontId="0" fillId="5" borderId="1" xfId="0" applyFill="1" applyBorder="1" applyAlignment="1">
      <alignment wrapText="1"/>
    </xf>
    <xf numFmtId="2" fontId="0" fillId="5" borderId="1" xfId="0" applyNumberFormat="1" applyFill="1" applyBorder="1" applyAlignment="1">
      <alignment horizontal="center" vertical="top"/>
    </xf>
    <xf numFmtId="0" fontId="6" fillId="0" borderId="37" xfId="0" applyFont="1" applyBorder="1" applyAlignment="1">
      <alignment wrapText="1"/>
    </xf>
    <xf numFmtId="0" fontId="0" fillId="0" borderId="37" xfId="0" applyBorder="1" applyAlignment="1">
      <alignment wrapText="1"/>
    </xf>
    <xf numFmtId="0" fontId="8" fillId="2" borderId="17" xfId="0" applyFont="1" applyFill="1" applyBorder="1" applyAlignment="1">
      <alignment horizontal="center" vertical="center" wrapText="1"/>
    </xf>
    <xf numFmtId="0" fontId="6" fillId="0" borderId="26" xfId="0" applyFont="1" applyBorder="1" applyAlignment="1">
      <alignment horizontal="center" vertical="center"/>
    </xf>
    <xf numFmtId="0" fontId="6" fillId="0" borderId="20" xfId="0" applyFont="1" applyBorder="1" applyAlignment="1">
      <alignment horizontal="center" vertical="center"/>
    </xf>
    <xf numFmtId="0" fontId="8" fillId="3" borderId="17" xfId="0" applyFont="1" applyFill="1" applyBorder="1" applyAlignment="1">
      <alignment horizontal="center" vertical="center" wrapText="1"/>
    </xf>
    <xf numFmtId="0" fontId="6" fillId="0" borderId="26" xfId="0" applyFont="1" applyBorder="1" applyAlignment="1">
      <alignment horizontal="center" vertical="center" wrapText="1"/>
    </xf>
    <xf numFmtId="0" fontId="6" fillId="0" borderId="20" xfId="0" applyFont="1" applyBorder="1" applyAlignment="1">
      <alignment horizontal="center" vertical="center" wrapText="1"/>
    </xf>
    <xf numFmtId="0" fontId="4" fillId="0" borderId="6" xfId="0" applyFont="1" applyBorder="1" applyAlignment="1">
      <alignment wrapText="1"/>
    </xf>
    <xf numFmtId="0" fontId="6" fillId="0" borderId="7" xfId="0" applyFont="1" applyBorder="1" applyAlignment="1">
      <alignment wrapText="1"/>
    </xf>
    <xf numFmtId="0" fontId="6" fillId="0" borderId="9" xfId="0" applyFont="1" applyBorder="1" applyAlignment="1">
      <alignment wrapText="1"/>
    </xf>
    <xf numFmtId="0" fontId="9" fillId="0" borderId="0" xfId="0" applyFont="1" applyAlignment="1">
      <alignment horizontal="center" vertical="top" wrapText="1"/>
    </xf>
    <xf numFmtId="0" fontId="7" fillId="0" borderId="18" xfId="0" applyFont="1" applyBorder="1" applyAlignment="1">
      <alignment horizontal="center" wrapText="1"/>
    </xf>
    <xf numFmtId="0" fontId="7" fillId="0" borderId="27" xfId="0" applyFont="1" applyBorder="1" applyAlignment="1">
      <alignment horizontal="center" wrapText="1"/>
    </xf>
    <xf numFmtId="0" fontId="7" fillId="0" borderId="19" xfId="0"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28" xfId="0" applyFont="1" applyBorder="1" applyAlignment="1">
      <alignment horizontal="center" wrapText="1"/>
    </xf>
    <xf numFmtId="0" fontId="6" fillId="0" borderId="8" xfId="0" applyFont="1" applyBorder="1" applyAlignment="1">
      <alignment wrapText="1"/>
    </xf>
    <xf numFmtId="0" fontId="9" fillId="0" borderId="0" xfId="0" applyFont="1" applyAlignment="1">
      <alignment horizontal="center" wrapText="1"/>
    </xf>
    <xf numFmtId="0" fontId="0" fillId="0" borderId="0" xfId="0" applyAlignment="1">
      <alignment horizontal="center" wrapText="1"/>
    </xf>
    <xf numFmtId="0" fontId="15" fillId="2" borderId="32" xfId="0" applyFont="1" applyFill="1" applyBorder="1" applyAlignment="1">
      <alignment horizontal="center" vertical="center" wrapText="1"/>
    </xf>
    <xf numFmtId="0" fontId="0" fillId="0" borderId="21" xfId="0" applyBorder="1" applyAlignment="1">
      <alignment horizontal="center" vertical="center"/>
    </xf>
    <xf numFmtId="0" fontId="15" fillId="3" borderId="32" xfId="0" applyFont="1" applyFill="1" applyBorder="1" applyAlignment="1">
      <alignment horizontal="center" vertical="center" wrapText="1"/>
    </xf>
    <xf numFmtId="0" fontId="0" fillId="0" borderId="21" xfId="0" applyBorder="1" applyAlignment="1">
      <alignment horizontal="center" vertical="center" wrapText="1"/>
    </xf>
    <xf numFmtId="0" fontId="11" fillId="0" borderId="2" xfId="0" applyFont="1" applyBorder="1" applyAlignment="1">
      <alignment horizontal="center" wrapText="1"/>
    </xf>
    <xf numFmtId="0" fontId="0" fillId="0" borderId="3" xfId="0" applyBorder="1" applyAlignment="1">
      <alignment horizontal="center" wrapText="1"/>
    </xf>
    <xf numFmtId="0" fontId="0" fillId="0" borderId="28" xfId="0" applyBorder="1" applyAlignment="1">
      <alignment horizontal="center" wrapText="1"/>
    </xf>
    <xf numFmtId="0" fontId="9" fillId="0" borderId="6" xfId="0" applyFont="1" applyBorder="1" applyAlignment="1">
      <alignment horizontal="center" wrapText="1"/>
    </xf>
    <xf numFmtId="0" fontId="11" fillId="0" borderId="7" xfId="0" applyFont="1" applyBorder="1" applyAlignment="1">
      <alignment horizontal="center" wrapText="1"/>
    </xf>
    <xf numFmtId="0" fontId="11" fillId="0" borderId="27" xfId="0" applyFont="1" applyBorder="1" applyAlignment="1">
      <alignment horizontal="center" wrapText="1"/>
    </xf>
    <xf numFmtId="0" fontId="9" fillId="0" borderId="25" xfId="0" applyFont="1" applyBorder="1" applyAlignment="1">
      <alignment horizontal="center" wrapText="1"/>
    </xf>
    <xf numFmtId="0" fontId="3" fillId="0" borderId="0" xfId="0" applyFont="1" applyAlignment="1">
      <alignment horizontal="center" wrapText="1"/>
    </xf>
    <xf numFmtId="0" fontId="12" fillId="0" borderId="6" xfId="0" applyFont="1" applyBorder="1" applyAlignment="1">
      <alignment horizontal="center" wrapText="1"/>
    </xf>
    <xf numFmtId="0" fontId="11" fillId="0" borderId="9" xfId="0" applyFont="1" applyBorder="1" applyAlignment="1">
      <alignment horizontal="center" wrapText="1"/>
    </xf>
    <xf numFmtId="0" fontId="12" fillId="0" borderId="14" xfId="0" applyFont="1" applyBorder="1" applyAlignment="1">
      <alignment horizontal="center" wrapText="1"/>
    </xf>
    <xf numFmtId="0" fontId="12" fillId="0" borderId="7" xfId="0" applyFont="1" applyBorder="1" applyAlignment="1">
      <alignment wrapText="1"/>
    </xf>
    <xf numFmtId="0" fontId="12" fillId="0" borderId="9" xfId="0" applyFont="1" applyBorder="1" applyAlignment="1">
      <alignment wrapText="1"/>
    </xf>
    <xf numFmtId="0" fontId="16" fillId="0" borderId="0" xfId="0" applyFont="1" applyBorder="1" applyAlignment="1">
      <alignment horizontal="center" wrapText="1"/>
    </xf>
    <xf numFmtId="0" fontId="17" fillId="0" borderId="0" xfId="0" applyFont="1" applyBorder="1" applyAlignment="1">
      <alignment horizontal="center" wrapText="1"/>
    </xf>
    <xf numFmtId="0" fontId="9" fillId="0" borderId="38" xfId="0" applyFont="1" applyBorder="1" applyAlignment="1">
      <alignment horizontal="center" wrapText="1"/>
    </xf>
    <xf numFmtId="0" fontId="0" fillId="0" borderId="38" xfId="0" applyBorder="1" applyAlignment="1"/>
    <xf numFmtId="0" fontId="12" fillId="0" borderId="3" xfId="0" applyFont="1" applyBorder="1" applyAlignment="1">
      <alignment horizontal="center" wrapText="1"/>
    </xf>
    <xf numFmtId="0" fontId="12" fillId="0" borderId="28" xfId="0" applyFont="1" applyBorder="1" applyAlignment="1">
      <alignment horizontal="center" wrapText="1"/>
    </xf>
    <xf numFmtId="0" fontId="12" fillId="0" borderId="10" xfId="0" applyFont="1" applyBorder="1" applyAlignment="1">
      <alignment horizontal="center" wrapText="1"/>
    </xf>
    <xf numFmtId="0" fontId="11" fillId="0" borderId="1" xfId="0" applyFont="1" applyBorder="1" applyAlignment="1">
      <alignment horizontal="center" wrapText="1"/>
    </xf>
    <xf numFmtId="0" fontId="11" fillId="0" borderId="11" xfId="0" applyFont="1" applyBorder="1" applyAlignment="1">
      <alignment horizontal="center" wrapText="1"/>
    </xf>
    <xf numFmtId="0" fontId="9" fillId="0" borderId="27" xfId="0" applyFont="1" applyBorder="1" applyAlignment="1">
      <alignment horizontal="center" wrapText="1"/>
    </xf>
    <xf numFmtId="0" fontId="9" fillId="0" borderId="19" xfId="0" applyFont="1" applyBorder="1" applyAlignment="1">
      <alignment horizontal="center" wrapText="1"/>
    </xf>
    <xf numFmtId="0" fontId="12" fillId="0" borderId="34" xfId="0" applyFont="1" applyBorder="1" applyAlignment="1">
      <alignment wrapText="1"/>
    </xf>
    <xf numFmtId="0" fontId="12" fillId="0" borderId="35" xfId="0" applyFont="1" applyBorder="1" applyAlignment="1">
      <alignment wrapText="1"/>
    </xf>
    <xf numFmtId="0" fontId="12" fillId="0" borderId="36" xfId="0" applyFont="1" applyBorder="1" applyAlignment="1">
      <alignment wrapText="1"/>
    </xf>
    <xf numFmtId="0" fontId="12" fillId="0" borderId="6" xfId="0" applyFont="1" applyBorder="1" applyAlignment="1">
      <alignment wrapText="1"/>
    </xf>
    <xf numFmtId="0" fontId="11" fillId="0" borderId="7" xfId="0" applyFont="1" applyBorder="1" applyAlignment="1">
      <alignment wrapText="1"/>
    </xf>
    <xf numFmtId="0" fontId="11" fillId="0" borderId="9" xfId="0" applyFont="1" applyBorder="1" applyAlignment="1">
      <alignmen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9;&#1080;&#1085;&#1072;&#1089;&#1077;&#1088;&#1089;&#1090;/Downloads/&#1090;&#1072;&#1073;&#1083;&#1080;&#1094;&#1099;%20&#1084;&#1091;&#1079;&#1077;&#108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т. 1. по критериям"/>
      <sheetName val="т.2. по источникам"/>
      <sheetName val="т. 2.1. сайт УК"/>
      <sheetName val="т. 2.2. ОС базгов"/>
      <sheetName val="т.2.3. анкета"/>
    </sheetNames>
    <sheetDataSet>
      <sheetData sheetId="0"/>
      <sheetData sheetId="1"/>
      <sheetData sheetId="2">
        <row r="7">
          <cell r="C7">
            <v>33</v>
          </cell>
        </row>
      </sheetData>
      <sheetData sheetId="3">
        <row r="7">
          <cell r="C7">
            <v>7</v>
          </cell>
        </row>
      </sheetData>
      <sheetData sheetId="4">
        <row r="7">
          <cell r="C7">
            <v>65</v>
          </cell>
          <cell r="D7">
            <v>60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bus.gov.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bus.gov.ru/"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J12"/>
  <sheetViews>
    <sheetView topLeftCell="A7" workbookViewId="0">
      <selection activeCell="C17" sqref="C17"/>
    </sheetView>
  </sheetViews>
  <sheetFormatPr defaultRowHeight="15"/>
  <cols>
    <col min="1" max="1" width="6.28515625" style="115" customWidth="1"/>
    <col min="2" max="2" width="38.28515625" style="23" customWidth="1"/>
    <col min="3" max="4" width="27.140625" style="23" customWidth="1"/>
    <col min="5" max="5" width="9.28515625" style="23" customWidth="1"/>
    <col min="6" max="8" width="9.140625" style="23"/>
    <col min="9" max="9" width="9.140625" style="24"/>
    <col min="10" max="15" width="9.140625" style="23"/>
    <col min="16" max="16" width="9.140625" style="24"/>
    <col min="17" max="25" width="9.140625" style="23"/>
    <col min="26" max="26" width="23.85546875" style="23" customWidth="1"/>
    <col min="27" max="33" width="9.140625" style="23"/>
  </cols>
  <sheetData>
    <row r="1" spans="1:36" ht="16.5" customHeight="1" thickBot="1">
      <c r="A1" s="150" t="s">
        <v>55</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row>
    <row r="2" spans="1:36" ht="15.75" thickBot="1">
      <c r="A2" s="111"/>
      <c r="B2" s="25"/>
      <c r="C2" s="141" t="s">
        <v>35</v>
      </c>
      <c r="D2" s="151" t="s">
        <v>44</v>
      </c>
      <c r="E2" s="152"/>
      <c r="F2" s="152"/>
      <c r="G2" s="152"/>
      <c r="H2" s="152"/>
      <c r="I2" s="152"/>
      <c r="J2" s="152"/>
      <c r="K2" s="152"/>
      <c r="L2" s="152"/>
      <c r="M2" s="152"/>
      <c r="N2" s="152"/>
      <c r="O2" s="152"/>
      <c r="P2" s="152"/>
      <c r="Q2" s="152"/>
      <c r="R2" s="152"/>
      <c r="S2" s="152"/>
      <c r="T2" s="152"/>
      <c r="U2" s="152"/>
      <c r="V2" s="152"/>
      <c r="W2" s="152"/>
      <c r="X2" s="152"/>
      <c r="Y2" s="152"/>
      <c r="Z2" s="153"/>
    </row>
    <row r="3" spans="1:36" s="1" customFormat="1" ht="97.5" customHeight="1">
      <c r="A3" s="112"/>
      <c r="B3" s="26"/>
      <c r="C3" s="142"/>
      <c r="D3" s="144" t="s">
        <v>42</v>
      </c>
      <c r="E3" s="147" t="s">
        <v>46</v>
      </c>
      <c r="F3" s="148"/>
      <c r="G3" s="148"/>
      <c r="H3" s="149"/>
      <c r="I3" s="147" t="s">
        <v>47</v>
      </c>
      <c r="J3" s="148"/>
      <c r="K3" s="148"/>
      <c r="L3" s="148"/>
      <c r="M3" s="148"/>
      <c r="N3" s="148"/>
      <c r="O3" s="148"/>
      <c r="P3" s="147" t="s">
        <v>36</v>
      </c>
      <c r="Q3" s="148"/>
      <c r="R3" s="147" t="s">
        <v>37</v>
      </c>
      <c r="S3" s="148"/>
      <c r="T3" s="149"/>
      <c r="U3" s="147" t="s">
        <v>38</v>
      </c>
      <c r="V3" s="148"/>
      <c r="W3" s="148"/>
      <c r="X3" s="148"/>
      <c r="Y3" s="158"/>
      <c r="Z3" s="27" t="s">
        <v>39</v>
      </c>
      <c r="AA3" s="28"/>
      <c r="AB3" s="28"/>
      <c r="AC3" s="28"/>
      <c r="AD3" s="28"/>
      <c r="AE3" s="28"/>
      <c r="AF3" s="28"/>
      <c r="AG3" s="28"/>
    </row>
    <row r="4" spans="1:36" s="19" customFormat="1" ht="12" customHeight="1">
      <c r="A4" s="112"/>
      <c r="B4" s="29"/>
      <c r="C4" s="142"/>
      <c r="D4" s="145"/>
      <c r="E4" s="18"/>
      <c r="F4" s="154" t="s">
        <v>1</v>
      </c>
      <c r="G4" s="155"/>
      <c r="H4" s="157"/>
      <c r="I4" s="18"/>
      <c r="J4" s="154" t="s">
        <v>1</v>
      </c>
      <c r="K4" s="155"/>
      <c r="L4" s="155"/>
      <c r="M4" s="155"/>
      <c r="N4" s="155"/>
      <c r="O4" s="155"/>
      <c r="P4" s="18"/>
      <c r="Q4" s="30" t="s">
        <v>1</v>
      </c>
      <c r="R4" s="18"/>
      <c r="S4" s="154" t="s">
        <v>1</v>
      </c>
      <c r="T4" s="157"/>
      <c r="U4" s="18"/>
      <c r="V4" s="154" t="s">
        <v>1</v>
      </c>
      <c r="W4" s="155"/>
      <c r="X4" s="155"/>
      <c r="Y4" s="156"/>
      <c r="Z4" s="31" t="s">
        <v>1</v>
      </c>
      <c r="AA4" s="32"/>
      <c r="AB4" s="32"/>
      <c r="AC4" s="32"/>
      <c r="AD4" s="32"/>
      <c r="AE4" s="32"/>
      <c r="AF4" s="32"/>
      <c r="AG4" s="32"/>
    </row>
    <row r="5" spans="1:36" s="3" customFormat="1" ht="75.75" customHeight="1">
      <c r="A5" s="113"/>
      <c r="B5" s="10"/>
      <c r="C5" s="142"/>
      <c r="D5" s="145"/>
      <c r="E5" s="5" t="s">
        <v>43</v>
      </c>
      <c r="F5" s="2" t="s">
        <v>3</v>
      </c>
      <c r="G5" s="2" t="s">
        <v>4</v>
      </c>
      <c r="H5" s="7" t="s">
        <v>7</v>
      </c>
      <c r="I5" s="5" t="s">
        <v>43</v>
      </c>
      <c r="J5" s="6" t="s">
        <v>12</v>
      </c>
      <c r="K5" s="6" t="s">
        <v>13</v>
      </c>
      <c r="L5" s="6" t="s">
        <v>14</v>
      </c>
      <c r="M5" s="6" t="s">
        <v>15</v>
      </c>
      <c r="N5" s="6" t="s">
        <v>16</v>
      </c>
      <c r="O5" s="6" t="s">
        <v>17</v>
      </c>
      <c r="P5" s="5" t="s">
        <v>43</v>
      </c>
      <c r="Q5" s="6" t="s">
        <v>18</v>
      </c>
      <c r="R5" s="5" t="s">
        <v>43</v>
      </c>
      <c r="S5" s="6" t="s">
        <v>19</v>
      </c>
      <c r="T5" s="7" t="s">
        <v>20</v>
      </c>
      <c r="U5" s="5" t="s">
        <v>43</v>
      </c>
      <c r="V5" s="6" t="s">
        <v>21</v>
      </c>
      <c r="W5" s="6" t="s">
        <v>22</v>
      </c>
      <c r="X5" s="6" t="s">
        <v>23</v>
      </c>
      <c r="Y5" s="10" t="s">
        <v>24</v>
      </c>
      <c r="Z5" s="11" t="s">
        <v>40</v>
      </c>
      <c r="AA5" s="34"/>
      <c r="AB5" s="34"/>
      <c r="AC5" s="34"/>
      <c r="AD5" s="34"/>
      <c r="AE5" s="34"/>
      <c r="AF5" s="34"/>
      <c r="AG5" s="34"/>
    </row>
    <row r="6" spans="1:36" s="3" customFormat="1" ht="62.25" customHeight="1">
      <c r="A6" s="113"/>
      <c r="B6" s="10" t="s">
        <v>9</v>
      </c>
      <c r="C6" s="143"/>
      <c r="D6" s="146"/>
      <c r="E6" s="8"/>
      <c r="F6" s="2" t="s">
        <v>5</v>
      </c>
      <c r="G6" s="2" t="s">
        <v>5</v>
      </c>
      <c r="H6" s="7" t="s">
        <v>8</v>
      </c>
      <c r="I6" s="8"/>
      <c r="J6" s="6" t="s">
        <v>5</v>
      </c>
      <c r="K6" s="6" t="s">
        <v>5</v>
      </c>
      <c r="L6" s="6" t="s">
        <v>5</v>
      </c>
      <c r="M6" s="6" t="s">
        <v>5</v>
      </c>
      <c r="N6" s="6" t="s">
        <v>5</v>
      </c>
      <c r="O6" s="6" t="s">
        <v>5</v>
      </c>
      <c r="P6" s="8"/>
      <c r="Q6" s="6" t="s">
        <v>5</v>
      </c>
      <c r="R6" s="8"/>
      <c r="S6" s="6" t="s">
        <v>5</v>
      </c>
      <c r="T6" s="9" t="s">
        <v>5</v>
      </c>
      <c r="U6" s="8"/>
      <c r="V6" s="6" t="s">
        <v>5</v>
      </c>
      <c r="W6" s="2" t="s">
        <v>5</v>
      </c>
      <c r="X6" s="6" t="s">
        <v>8</v>
      </c>
      <c r="Y6" s="10" t="s">
        <v>8</v>
      </c>
      <c r="Z6" s="6" t="s">
        <v>5</v>
      </c>
      <c r="AA6" s="34"/>
      <c r="AB6" s="34"/>
      <c r="AC6" s="34"/>
      <c r="AD6" s="34"/>
      <c r="AE6" s="34"/>
      <c r="AF6" s="34"/>
      <c r="AG6" s="34"/>
    </row>
    <row r="7" spans="1:36" s="17" customFormat="1" ht="52.5" customHeight="1">
      <c r="A7" s="113"/>
      <c r="B7" s="30" t="s">
        <v>10</v>
      </c>
      <c r="C7" s="21">
        <f>E7+I7+P7+R7+U7+Z7</f>
        <v>105</v>
      </c>
      <c r="D7" s="20">
        <f>E7+I7+P7+R7+U7</f>
        <v>100</v>
      </c>
      <c r="E7" s="12">
        <f>SUM(F7:H7)</f>
        <v>19</v>
      </c>
      <c r="F7" s="13">
        <v>5</v>
      </c>
      <c r="G7" s="13">
        <v>7</v>
      </c>
      <c r="H7" s="15">
        <v>7</v>
      </c>
      <c r="I7" s="12">
        <f>SUM(J7:O7)</f>
        <v>30</v>
      </c>
      <c r="J7" s="14">
        <v>5</v>
      </c>
      <c r="K7" s="14">
        <v>5</v>
      </c>
      <c r="L7" s="14">
        <v>5</v>
      </c>
      <c r="M7" s="14">
        <v>5</v>
      </c>
      <c r="N7" s="14">
        <v>5</v>
      </c>
      <c r="O7" s="14">
        <v>5</v>
      </c>
      <c r="P7" s="12">
        <f>SUM(Q7:Q7)</f>
        <v>7</v>
      </c>
      <c r="Q7" s="14">
        <v>7</v>
      </c>
      <c r="R7" s="12">
        <v>14</v>
      </c>
      <c r="S7" s="14">
        <v>7</v>
      </c>
      <c r="T7" s="16">
        <v>7</v>
      </c>
      <c r="U7" s="12">
        <f>SUM(V7:Y7)</f>
        <v>30</v>
      </c>
      <c r="V7" s="14">
        <v>5</v>
      </c>
      <c r="W7" s="14">
        <v>6</v>
      </c>
      <c r="X7" s="14">
        <v>9</v>
      </c>
      <c r="Y7" s="30">
        <v>10</v>
      </c>
      <c r="Z7" s="38">
        <v>5</v>
      </c>
      <c r="AA7" s="35"/>
      <c r="AB7" s="35"/>
      <c r="AC7" s="35"/>
      <c r="AD7" s="35"/>
      <c r="AE7" s="35"/>
      <c r="AF7" s="35"/>
      <c r="AG7" s="35"/>
    </row>
    <row r="8" spans="1:36" s="3" customFormat="1" ht="52.5" customHeight="1">
      <c r="A8" s="113"/>
      <c r="B8" s="10" t="s">
        <v>11</v>
      </c>
      <c r="C8" s="11"/>
      <c r="D8" s="11"/>
      <c r="E8" s="8"/>
      <c r="F8" s="6" t="s">
        <v>41</v>
      </c>
      <c r="G8" s="36" t="s">
        <v>34</v>
      </c>
      <c r="H8" s="7" t="s">
        <v>6</v>
      </c>
      <c r="I8" s="8"/>
      <c r="J8" s="6" t="s">
        <v>6</v>
      </c>
      <c r="K8" s="6" t="s">
        <v>41</v>
      </c>
      <c r="L8" s="6" t="s">
        <v>41</v>
      </c>
      <c r="M8" s="6" t="s">
        <v>6</v>
      </c>
      <c r="N8" s="6" t="s">
        <v>41</v>
      </c>
      <c r="O8" s="6" t="s">
        <v>6</v>
      </c>
      <c r="P8" s="33"/>
      <c r="Q8" s="6" t="s">
        <v>6</v>
      </c>
      <c r="R8" s="33"/>
      <c r="S8" s="6" t="s">
        <v>6</v>
      </c>
      <c r="T8" s="7" t="s">
        <v>41</v>
      </c>
      <c r="U8" s="33"/>
      <c r="V8" s="6" t="s">
        <v>6</v>
      </c>
      <c r="W8" s="6" t="s">
        <v>41</v>
      </c>
      <c r="X8" s="6" t="s">
        <v>6</v>
      </c>
      <c r="Y8" s="10" t="s">
        <v>6</v>
      </c>
      <c r="Z8" s="11" t="s">
        <v>6</v>
      </c>
      <c r="AA8" s="34"/>
      <c r="AB8" s="34"/>
      <c r="AC8" s="34"/>
      <c r="AD8" s="34"/>
      <c r="AE8" s="34"/>
      <c r="AF8" s="34"/>
      <c r="AG8" s="34"/>
    </row>
    <row r="9" spans="1:36" s="3" customFormat="1" ht="52.5" customHeight="1">
      <c r="A9" s="113" t="s">
        <v>25</v>
      </c>
      <c r="B9" s="10" t="s">
        <v>26</v>
      </c>
      <c r="C9" s="11"/>
      <c r="D9" s="11"/>
      <c r="E9" s="33"/>
      <c r="F9" s="6"/>
      <c r="G9" s="6"/>
      <c r="H9" s="7"/>
      <c r="I9" s="8"/>
      <c r="J9" s="6"/>
      <c r="K9" s="6"/>
      <c r="L9" s="6"/>
      <c r="M9" s="6"/>
      <c r="N9" s="6"/>
      <c r="O9" s="6"/>
      <c r="P9" s="8"/>
      <c r="Q9" s="6"/>
      <c r="R9" s="33"/>
      <c r="S9" s="6"/>
      <c r="T9" s="7"/>
      <c r="U9" s="33"/>
      <c r="V9" s="6"/>
      <c r="W9" s="6"/>
      <c r="X9" s="6"/>
      <c r="Y9" s="10"/>
      <c r="Z9" s="11"/>
      <c r="AA9" s="34"/>
      <c r="AB9" s="34"/>
      <c r="AC9" s="34"/>
      <c r="AD9" s="34"/>
      <c r="AE9" s="34"/>
      <c r="AF9" s="34"/>
      <c r="AG9" s="34"/>
    </row>
    <row r="10" spans="1:36" s="135" customFormat="1" ht="52.5" customHeight="1" thickBot="1">
      <c r="A10" s="126">
        <v>59</v>
      </c>
      <c r="B10" s="127" t="s">
        <v>183</v>
      </c>
      <c r="C10" s="128">
        <f t="shared" ref="C10" si="0">SUM(E10,I10,P10,R10,U10,Z10)</f>
        <v>60.05</v>
      </c>
      <c r="D10" s="128">
        <f t="shared" ref="D10" si="1">SUM(E10,I10,P10,R10,U10)</f>
        <v>57.87</v>
      </c>
      <c r="E10" s="129">
        <f t="shared" ref="E10" si="2">SUM(F10:H10)</f>
        <v>13.42</v>
      </c>
      <c r="F10" s="130">
        <v>2</v>
      </c>
      <c r="G10" s="130">
        <v>7</v>
      </c>
      <c r="H10" s="131">
        <v>4.42</v>
      </c>
      <c r="I10" s="132">
        <f t="shared" ref="I10" si="3">SUM(J10:O10)</f>
        <v>14.96</v>
      </c>
      <c r="J10" s="130">
        <v>3.09</v>
      </c>
      <c r="K10" s="130">
        <v>4</v>
      </c>
      <c r="L10" s="130">
        <v>3</v>
      </c>
      <c r="M10" s="130">
        <v>3.25</v>
      </c>
      <c r="N10" s="130">
        <v>0</v>
      </c>
      <c r="O10" s="130">
        <v>1.62</v>
      </c>
      <c r="P10" s="132">
        <v>4.12</v>
      </c>
      <c r="Q10" s="130">
        <v>4.12</v>
      </c>
      <c r="R10" s="129">
        <f t="shared" ref="R10" si="4">SUM(S10:T10)</f>
        <v>9.8000000000000007</v>
      </c>
      <c r="S10" s="130">
        <v>4.8</v>
      </c>
      <c r="T10" s="131">
        <v>5</v>
      </c>
      <c r="U10" s="129">
        <f t="shared" ref="U10" si="5">SUM(V10:Y10)</f>
        <v>15.569999999999999</v>
      </c>
      <c r="V10" s="130">
        <v>3.95</v>
      </c>
      <c r="W10" s="130">
        <v>2</v>
      </c>
      <c r="X10" s="130">
        <v>4.2699999999999996</v>
      </c>
      <c r="Y10" s="133">
        <v>5.35</v>
      </c>
      <c r="Z10" s="128">
        <v>2.1800000000000002</v>
      </c>
      <c r="AA10" s="134"/>
      <c r="AB10" s="134"/>
      <c r="AC10" s="134"/>
      <c r="AD10" s="134"/>
      <c r="AE10" s="134"/>
      <c r="AF10" s="134"/>
      <c r="AG10" s="134"/>
    </row>
    <row r="11" spans="1:36" ht="15.75" thickBot="1">
      <c r="A11" s="114"/>
      <c r="B11" s="37" t="s">
        <v>45</v>
      </c>
      <c r="C11" s="116">
        <f t="shared" ref="C11:Z11" si="6">SUM(C10:C10)/248</f>
        <v>0.24213709677419354</v>
      </c>
      <c r="D11" s="116">
        <f t="shared" si="6"/>
        <v>0.23334677419354838</v>
      </c>
      <c r="E11" s="116">
        <f t="shared" si="6"/>
        <v>5.4112903225806454E-2</v>
      </c>
      <c r="F11" s="116">
        <f t="shared" si="6"/>
        <v>8.0645161290322578E-3</v>
      </c>
      <c r="G11" s="116">
        <f t="shared" si="6"/>
        <v>2.8225806451612902E-2</v>
      </c>
      <c r="H11" s="116">
        <f t="shared" si="6"/>
        <v>1.782258064516129E-2</v>
      </c>
      <c r="I11" s="116">
        <f t="shared" si="6"/>
        <v>6.0322580645161293E-2</v>
      </c>
      <c r="J11" s="116">
        <f t="shared" si="6"/>
        <v>1.2459677419354838E-2</v>
      </c>
      <c r="K11" s="116">
        <f t="shared" si="6"/>
        <v>1.6129032258064516E-2</v>
      </c>
      <c r="L11" s="116">
        <f t="shared" si="6"/>
        <v>1.2096774193548387E-2</v>
      </c>
      <c r="M11" s="116">
        <f t="shared" si="6"/>
        <v>1.310483870967742E-2</v>
      </c>
      <c r="N11" s="116">
        <f t="shared" si="6"/>
        <v>0</v>
      </c>
      <c r="O11" s="116">
        <f t="shared" si="6"/>
        <v>6.5322580645161294E-3</v>
      </c>
      <c r="P11" s="116">
        <f t="shared" si="6"/>
        <v>1.6612903225806452E-2</v>
      </c>
      <c r="Q11" s="116">
        <f t="shared" si="6"/>
        <v>1.6612903225806452E-2</v>
      </c>
      <c r="R11" s="116">
        <f t="shared" si="6"/>
        <v>3.9516129032258068E-2</v>
      </c>
      <c r="S11" s="116">
        <f t="shared" si="6"/>
        <v>1.935483870967742E-2</v>
      </c>
      <c r="T11" s="116">
        <f t="shared" si="6"/>
        <v>2.0161290322580645E-2</v>
      </c>
      <c r="U11" s="116">
        <f t="shared" si="6"/>
        <v>6.2782258064516122E-2</v>
      </c>
      <c r="V11" s="116">
        <f t="shared" si="6"/>
        <v>1.5927419354838709E-2</v>
      </c>
      <c r="W11" s="116">
        <f t="shared" si="6"/>
        <v>8.0645161290322578E-3</v>
      </c>
      <c r="X11" s="116">
        <f t="shared" si="6"/>
        <v>1.7217741935483869E-2</v>
      </c>
      <c r="Y11" s="116">
        <f t="shared" si="6"/>
        <v>2.157258064516129E-2</v>
      </c>
      <c r="Z11" s="116">
        <f t="shared" si="6"/>
        <v>8.7903225806451619E-3</v>
      </c>
    </row>
    <row r="12" spans="1:36">
      <c r="B12" s="139" t="s">
        <v>56</v>
      </c>
      <c r="C12" s="140"/>
      <c r="D12" s="140"/>
      <c r="E12" s="140"/>
      <c r="F12" s="140"/>
      <c r="G12" s="140"/>
      <c r="H12" s="140"/>
      <c r="I12" s="140"/>
      <c r="J12" s="140"/>
      <c r="K12" s="140"/>
      <c r="L12" s="140"/>
      <c r="M12" s="140"/>
      <c r="N12" s="140"/>
      <c r="O12" s="140"/>
      <c r="P12" s="140"/>
      <c r="Q12" s="140"/>
    </row>
  </sheetData>
  <mergeCells count="14">
    <mergeCell ref="A1:AJ1"/>
    <mergeCell ref="R3:T3"/>
    <mergeCell ref="D2:Z2"/>
    <mergeCell ref="V4:Y4"/>
    <mergeCell ref="S4:T4"/>
    <mergeCell ref="J4:O4"/>
    <mergeCell ref="F4:H4"/>
    <mergeCell ref="U3:Y3"/>
    <mergeCell ref="B12:Q12"/>
    <mergeCell ref="C2:C6"/>
    <mergeCell ref="D3:D6"/>
    <mergeCell ref="E3:H3"/>
    <mergeCell ref="I3:O3"/>
    <mergeCell ref="P3:Q3"/>
  </mergeCells>
  <hyperlinks>
    <hyperlink ref="G8" r:id="rId1" display="http://www.bus.gov.ru/"/>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5:H259"/>
  <sheetViews>
    <sheetView view="pageBreakPreview" topLeftCell="A253" zoomScaleSheetLayoutView="100" workbookViewId="0">
      <selection activeCell="B12" sqref="B12"/>
    </sheetView>
  </sheetViews>
  <sheetFormatPr defaultRowHeight="15"/>
  <cols>
    <col min="1" max="1" width="9.28515625" style="68" customWidth="1"/>
    <col min="2" max="2" width="38.5703125" customWidth="1"/>
    <col min="3" max="3" width="19.5703125" customWidth="1"/>
    <col min="4" max="4" width="18" customWidth="1"/>
    <col min="5" max="5" width="18.85546875" customWidth="1"/>
    <col min="6" max="6" width="18.140625" customWidth="1"/>
    <col min="7" max="7" width="15.140625" customWidth="1"/>
    <col min="8" max="8" width="15.85546875" customWidth="1"/>
  </cols>
  <sheetData>
    <row r="5" spans="1:8">
      <c r="A5" s="159" t="s">
        <v>61</v>
      </c>
      <c r="B5" s="160"/>
      <c r="C5" s="160"/>
      <c r="D5" s="160"/>
      <c r="E5" s="160"/>
      <c r="F5" s="160"/>
      <c r="G5" s="160"/>
      <c r="H5" s="160"/>
    </row>
    <row r="6" spans="1:8" ht="15.75">
      <c r="A6" s="77"/>
      <c r="B6" s="42"/>
      <c r="C6" s="161" t="s">
        <v>35</v>
      </c>
      <c r="D6" s="163" t="s">
        <v>42</v>
      </c>
      <c r="E6" s="165" t="s">
        <v>62</v>
      </c>
      <c r="F6" s="166"/>
      <c r="G6" s="166"/>
      <c r="H6" s="167"/>
    </row>
    <row r="7" spans="1:8" ht="189.75" customHeight="1">
      <c r="A7" s="77"/>
      <c r="B7" s="42" t="s">
        <v>9</v>
      </c>
      <c r="C7" s="162"/>
      <c r="D7" s="164"/>
      <c r="E7" s="42" t="s">
        <v>63</v>
      </c>
      <c r="F7" s="42" t="s">
        <v>64</v>
      </c>
      <c r="G7" s="42" t="s">
        <v>65</v>
      </c>
      <c r="H7" s="44" t="s">
        <v>66</v>
      </c>
    </row>
    <row r="8" spans="1:8" ht="30.75" customHeight="1">
      <c r="A8" s="77"/>
      <c r="B8" s="76" t="s">
        <v>10</v>
      </c>
      <c r="C8" s="78">
        <f>E8+F8+H8</f>
        <v>105</v>
      </c>
      <c r="D8" s="79">
        <f>E8+F8+G8</f>
        <v>100</v>
      </c>
      <c r="E8" s="80">
        <f>'[1]т. 2.1. сайт УК'!C7</f>
        <v>33</v>
      </c>
      <c r="F8" s="80">
        <f>'[1]т. 2.2. ОС базгов'!C7</f>
        <v>7</v>
      </c>
      <c r="G8" s="80">
        <f>'[1]т.2.3. анкета'!D7</f>
        <v>60</v>
      </c>
      <c r="H8" s="81">
        <f>'[1]т.2.3. анкета'!C7</f>
        <v>65</v>
      </c>
    </row>
    <row r="9" spans="1:8" ht="29.25" customHeight="1">
      <c r="A9" s="77"/>
      <c r="B9" s="76" t="s">
        <v>11</v>
      </c>
      <c r="C9" s="76"/>
      <c r="D9" s="82"/>
      <c r="E9" s="82" t="s">
        <v>41</v>
      </c>
      <c r="F9" s="82" t="s">
        <v>67</v>
      </c>
      <c r="G9" s="82" t="s">
        <v>6</v>
      </c>
      <c r="H9" s="82" t="s">
        <v>6</v>
      </c>
    </row>
    <row r="10" spans="1:8" ht="31.5">
      <c r="A10" s="77" t="s">
        <v>25</v>
      </c>
      <c r="B10" s="42" t="s">
        <v>26</v>
      </c>
      <c r="C10" s="42"/>
      <c r="D10" s="80"/>
      <c r="E10" s="80"/>
      <c r="F10" s="80"/>
      <c r="G10" s="80"/>
      <c r="H10" s="81"/>
    </row>
    <row r="11" spans="1:8" s="97" customFormat="1" ht="63">
      <c r="A11" s="98">
        <v>1</v>
      </c>
      <c r="B11" s="118" t="s">
        <v>70</v>
      </c>
      <c r="C11" s="87">
        <f>SUM(E11,F11,H11)</f>
        <v>75.180000000000007</v>
      </c>
      <c r="D11" s="119">
        <f>SUM(E11:G11)</f>
        <v>70.44</v>
      </c>
      <c r="E11" s="119">
        <v>7</v>
      </c>
      <c r="F11" s="119">
        <v>6</v>
      </c>
      <c r="G11" s="119">
        <v>57.44</v>
      </c>
      <c r="H11" s="120">
        <v>62.18</v>
      </c>
    </row>
    <row r="12" spans="1:8" s="97" customFormat="1" ht="78.75">
      <c r="A12" s="98">
        <v>2</v>
      </c>
      <c r="B12" s="118" t="s">
        <v>71</v>
      </c>
      <c r="C12" s="87">
        <f t="shared" ref="C12:C75" si="0">SUM(E12,F12,H12)</f>
        <v>76.740000000000009</v>
      </c>
      <c r="D12" s="119">
        <f t="shared" ref="D12:D75" si="1">SUM(E12:G12)</f>
        <v>72.210000000000008</v>
      </c>
      <c r="E12" s="119">
        <v>15</v>
      </c>
      <c r="F12" s="119">
        <v>1</v>
      </c>
      <c r="G12" s="119">
        <v>56.210000000000008</v>
      </c>
      <c r="H12" s="120">
        <v>60.740000000000009</v>
      </c>
    </row>
    <row r="13" spans="1:8" s="97" customFormat="1" ht="63">
      <c r="A13" s="98">
        <v>3</v>
      </c>
      <c r="B13" s="118" t="s">
        <v>145</v>
      </c>
      <c r="C13" s="87">
        <f t="shared" si="0"/>
        <v>75.460000000000008</v>
      </c>
      <c r="D13" s="119">
        <f t="shared" si="1"/>
        <v>70.83</v>
      </c>
      <c r="E13" s="119">
        <v>13</v>
      </c>
      <c r="F13" s="119">
        <v>1</v>
      </c>
      <c r="G13" s="119">
        <v>56.83</v>
      </c>
      <c r="H13" s="120">
        <v>61.46</v>
      </c>
    </row>
    <row r="14" spans="1:8" s="97" customFormat="1" ht="78.75">
      <c r="A14" s="98">
        <v>4</v>
      </c>
      <c r="B14" s="118" t="s">
        <v>72</v>
      </c>
      <c r="C14" s="87">
        <f t="shared" si="0"/>
        <v>67.87</v>
      </c>
      <c r="D14" s="119">
        <f t="shared" si="1"/>
        <v>63.58</v>
      </c>
      <c r="E14" s="119">
        <v>6</v>
      </c>
      <c r="F14" s="119">
        <v>1</v>
      </c>
      <c r="G14" s="119">
        <v>56.58</v>
      </c>
      <c r="H14" s="120">
        <v>60.87</v>
      </c>
    </row>
    <row r="15" spans="1:8" s="97" customFormat="1" ht="78.75">
      <c r="A15" s="98">
        <v>5</v>
      </c>
      <c r="B15" s="118" t="s">
        <v>146</v>
      </c>
      <c r="C15" s="87">
        <f t="shared" si="0"/>
        <v>70.889999999999986</v>
      </c>
      <c r="D15" s="119">
        <f t="shared" si="1"/>
        <v>66.34</v>
      </c>
      <c r="E15" s="119">
        <v>8</v>
      </c>
      <c r="F15" s="119">
        <v>1</v>
      </c>
      <c r="G15" s="119">
        <v>57.339999999999996</v>
      </c>
      <c r="H15" s="120">
        <v>61.889999999999993</v>
      </c>
    </row>
    <row r="16" spans="1:8" s="97" customFormat="1" ht="78.75">
      <c r="A16" s="98">
        <v>6</v>
      </c>
      <c r="B16" s="118" t="s">
        <v>147</v>
      </c>
      <c r="C16" s="87">
        <f t="shared" si="0"/>
        <v>77.660000000000011</v>
      </c>
      <c r="D16" s="119">
        <f t="shared" si="1"/>
        <v>73.320000000000007</v>
      </c>
      <c r="E16" s="119">
        <v>19</v>
      </c>
      <c r="F16" s="119">
        <v>1</v>
      </c>
      <c r="G16" s="119">
        <v>53.320000000000007</v>
      </c>
      <c r="H16" s="120">
        <v>57.660000000000011</v>
      </c>
    </row>
    <row r="17" spans="1:8" s="97" customFormat="1" ht="78.75">
      <c r="A17" s="98">
        <v>7</v>
      </c>
      <c r="B17" s="118" t="s">
        <v>148</v>
      </c>
      <c r="C17" s="87">
        <f t="shared" si="0"/>
        <v>80.819999999999993</v>
      </c>
      <c r="D17" s="119">
        <f t="shared" si="1"/>
        <v>76.569999999999993</v>
      </c>
      <c r="E17" s="119">
        <v>19</v>
      </c>
      <c r="F17" s="119">
        <v>1</v>
      </c>
      <c r="G17" s="119">
        <v>56.57</v>
      </c>
      <c r="H17" s="120">
        <v>60.82</v>
      </c>
    </row>
    <row r="18" spans="1:8" s="97" customFormat="1" ht="94.5">
      <c r="A18" s="98">
        <v>8</v>
      </c>
      <c r="B18" s="118" t="s">
        <v>73</v>
      </c>
      <c r="C18" s="87">
        <f t="shared" si="0"/>
        <v>75.099999999999994</v>
      </c>
      <c r="D18" s="119">
        <f t="shared" si="1"/>
        <v>70.88</v>
      </c>
      <c r="E18" s="119">
        <v>14</v>
      </c>
      <c r="F18" s="119">
        <v>1</v>
      </c>
      <c r="G18" s="119">
        <v>55.88</v>
      </c>
      <c r="H18" s="120">
        <v>60.1</v>
      </c>
    </row>
    <row r="19" spans="1:8" s="97" customFormat="1" ht="94.5">
      <c r="A19" s="98">
        <v>9</v>
      </c>
      <c r="B19" s="118" t="s">
        <v>74</v>
      </c>
      <c r="C19" s="87">
        <f t="shared" si="0"/>
        <v>81.72999999999999</v>
      </c>
      <c r="D19" s="119">
        <f t="shared" si="1"/>
        <v>77.08</v>
      </c>
      <c r="E19" s="119">
        <v>19</v>
      </c>
      <c r="F19" s="119">
        <v>1</v>
      </c>
      <c r="G19" s="119">
        <v>57.08</v>
      </c>
      <c r="H19" s="120">
        <v>61.73</v>
      </c>
    </row>
    <row r="20" spans="1:8" s="97" customFormat="1" ht="47.25">
      <c r="A20" s="98">
        <v>10</v>
      </c>
      <c r="B20" s="118" t="s">
        <v>75</v>
      </c>
      <c r="C20" s="87">
        <f t="shared" si="0"/>
        <v>80.550000000000011</v>
      </c>
      <c r="D20" s="119">
        <f t="shared" si="1"/>
        <v>76.2</v>
      </c>
      <c r="E20" s="119">
        <v>18</v>
      </c>
      <c r="F20" s="119">
        <v>5</v>
      </c>
      <c r="G20" s="119">
        <v>53.2</v>
      </c>
      <c r="H20" s="120">
        <v>57.550000000000004</v>
      </c>
    </row>
    <row r="21" spans="1:8" s="97" customFormat="1" ht="78.75">
      <c r="A21" s="98">
        <v>11</v>
      </c>
      <c r="B21" s="118" t="s">
        <v>76</v>
      </c>
      <c r="C21" s="87">
        <f t="shared" si="0"/>
        <v>77.210000000000008</v>
      </c>
      <c r="D21" s="119">
        <f t="shared" si="1"/>
        <v>73.23</v>
      </c>
      <c r="E21" s="119">
        <v>14</v>
      </c>
      <c r="F21" s="119">
        <v>1</v>
      </c>
      <c r="G21" s="119">
        <v>58.230000000000004</v>
      </c>
      <c r="H21" s="120">
        <v>62.21</v>
      </c>
    </row>
    <row r="22" spans="1:8" s="97" customFormat="1" ht="94.5">
      <c r="A22" s="98">
        <v>12</v>
      </c>
      <c r="B22" s="118" t="s">
        <v>149</v>
      </c>
      <c r="C22" s="87">
        <f t="shared" si="0"/>
        <v>79.52000000000001</v>
      </c>
      <c r="D22" s="119">
        <f t="shared" si="1"/>
        <v>75.06</v>
      </c>
      <c r="E22" s="119">
        <v>16.5</v>
      </c>
      <c r="F22" s="119">
        <v>1</v>
      </c>
      <c r="G22" s="119">
        <v>57.56</v>
      </c>
      <c r="H22" s="120">
        <v>62.02</v>
      </c>
    </row>
    <row r="23" spans="1:8" s="97" customFormat="1" ht="47.25">
      <c r="A23" s="98">
        <v>13</v>
      </c>
      <c r="B23" s="118" t="s">
        <v>150</v>
      </c>
      <c r="C23" s="87">
        <f t="shared" si="0"/>
        <v>75.839999999999989</v>
      </c>
      <c r="D23" s="119">
        <f t="shared" si="1"/>
        <v>71.929999999999993</v>
      </c>
      <c r="E23" s="119">
        <v>15</v>
      </c>
      <c r="F23" s="119">
        <v>1</v>
      </c>
      <c r="G23" s="119">
        <v>55.929999999999993</v>
      </c>
      <c r="H23" s="120">
        <v>59.839999999999989</v>
      </c>
    </row>
    <row r="24" spans="1:8" s="97" customFormat="1" ht="78.75">
      <c r="A24" s="98">
        <v>14</v>
      </c>
      <c r="B24" s="118" t="s">
        <v>151</v>
      </c>
      <c r="C24" s="87">
        <f t="shared" si="0"/>
        <v>74.490000000000009</v>
      </c>
      <c r="D24" s="119">
        <f t="shared" si="1"/>
        <v>70.06</v>
      </c>
      <c r="E24" s="119">
        <v>15</v>
      </c>
      <c r="F24" s="119">
        <v>1</v>
      </c>
      <c r="G24" s="119">
        <v>54.06</v>
      </c>
      <c r="H24" s="120">
        <v>58.49</v>
      </c>
    </row>
    <row r="25" spans="1:8" s="97" customFormat="1" ht="63">
      <c r="A25" s="98">
        <v>15</v>
      </c>
      <c r="B25" s="118" t="s">
        <v>77</v>
      </c>
      <c r="C25" s="87">
        <f t="shared" si="0"/>
        <v>78.08</v>
      </c>
      <c r="D25" s="119">
        <f t="shared" si="1"/>
        <v>74.42</v>
      </c>
      <c r="E25" s="119">
        <v>16</v>
      </c>
      <c r="F25" s="119">
        <v>7</v>
      </c>
      <c r="G25" s="119">
        <v>51.42</v>
      </c>
      <c r="H25" s="120">
        <v>55.08</v>
      </c>
    </row>
    <row r="26" spans="1:8" s="97" customFormat="1" ht="78.75">
      <c r="A26" s="98">
        <v>16</v>
      </c>
      <c r="B26" s="118" t="s">
        <v>152</v>
      </c>
      <c r="C26" s="87">
        <f t="shared" si="0"/>
        <v>75.680000000000007</v>
      </c>
      <c r="D26" s="119">
        <f t="shared" si="1"/>
        <v>72.510000000000005</v>
      </c>
      <c r="E26" s="119">
        <v>16</v>
      </c>
      <c r="F26" s="119">
        <v>7</v>
      </c>
      <c r="G26" s="119">
        <v>49.510000000000005</v>
      </c>
      <c r="H26" s="120">
        <v>52.680000000000007</v>
      </c>
    </row>
    <row r="27" spans="1:8" s="97" customFormat="1" ht="78.75">
      <c r="A27" s="98">
        <v>17</v>
      </c>
      <c r="B27" s="118" t="s">
        <v>78</v>
      </c>
      <c r="C27" s="87">
        <f t="shared" si="0"/>
        <v>74.63</v>
      </c>
      <c r="D27" s="119">
        <f t="shared" si="1"/>
        <v>70.39</v>
      </c>
      <c r="E27" s="119">
        <v>15</v>
      </c>
      <c r="F27" s="119">
        <v>7</v>
      </c>
      <c r="G27" s="119">
        <v>48.39</v>
      </c>
      <c r="H27" s="120">
        <v>52.63</v>
      </c>
    </row>
    <row r="28" spans="1:8" s="97" customFormat="1" ht="78.75">
      <c r="A28" s="98">
        <v>18</v>
      </c>
      <c r="B28" s="118" t="s">
        <v>79</v>
      </c>
      <c r="C28" s="87">
        <f t="shared" si="0"/>
        <v>84.800000000000011</v>
      </c>
      <c r="D28" s="119">
        <f t="shared" si="1"/>
        <v>81.77000000000001</v>
      </c>
      <c r="E28" s="119">
        <v>16</v>
      </c>
      <c r="F28" s="119">
        <v>6</v>
      </c>
      <c r="G28" s="119">
        <v>59.77</v>
      </c>
      <c r="H28" s="120">
        <v>62.800000000000004</v>
      </c>
    </row>
    <row r="29" spans="1:8" s="97" customFormat="1" ht="78.75">
      <c r="A29" s="98">
        <v>19</v>
      </c>
      <c r="B29" s="118" t="s">
        <v>80</v>
      </c>
      <c r="C29" s="87">
        <f t="shared" si="0"/>
        <v>82.94</v>
      </c>
      <c r="D29" s="119">
        <f t="shared" si="1"/>
        <v>79.349999999999994</v>
      </c>
      <c r="E29" s="119">
        <v>17</v>
      </c>
      <c r="F29" s="119">
        <v>5</v>
      </c>
      <c r="G29" s="119">
        <v>57.349999999999994</v>
      </c>
      <c r="H29" s="120">
        <v>60.94</v>
      </c>
    </row>
    <row r="30" spans="1:8" s="97" customFormat="1" ht="78.75">
      <c r="A30" s="98">
        <v>20</v>
      </c>
      <c r="B30" s="118" t="s">
        <v>81</v>
      </c>
      <c r="C30" s="87">
        <f t="shared" si="0"/>
        <v>72.52000000000001</v>
      </c>
      <c r="D30" s="119">
        <f t="shared" si="1"/>
        <v>71.06</v>
      </c>
      <c r="E30" s="119">
        <v>16</v>
      </c>
      <c r="F30" s="119">
        <v>6</v>
      </c>
      <c r="G30" s="119">
        <v>49.06</v>
      </c>
      <c r="H30" s="120">
        <v>50.52</v>
      </c>
    </row>
    <row r="31" spans="1:8" s="97" customFormat="1" ht="78.75">
      <c r="A31" s="98">
        <v>21</v>
      </c>
      <c r="B31" s="118" t="s">
        <v>153</v>
      </c>
      <c r="C31" s="87">
        <f t="shared" si="0"/>
        <v>83.19</v>
      </c>
      <c r="D31" s="119">
        <f t="shared" si="1"/>
        <v>78.64</v>
      </c>
      <c r="E31" s="119">
        <v>16</v>
      </c>
      <c r="F31" s="119">
        <v>6</v>
      </c>
      <c r="G31" s="119">
        <v>56.64</v>
      </c>
      <c r="H31" s="120">
        <v>61.19</v>
      </c>
    </row>
    <row r="32" spans="1:8" s="97" customFormat="1" ht="78.75">
      <c r="A32" s="98">
        <v>22</v>
      </c>
      <c r="B32" s="118" t="s">
        <v>154</v>
      </c>
      <c r="C32" s="87">
        <f t="shared" si="0"/>
        <v>80.38</v>
      </c>
      <c r="D32" s="119">
        <f t="shared" si="1"/>
        <v>76.34</v>
      </c>
      <c r="E32" s="119">
        <v>16</v>
      </c>
      <c r="F32" s="119">
        <v>1</v>
      </c>
      <c r="G32" s="119">
        <v>59.339999999999996</v>
      </c>
      <c r="H32" s="120">
        <v>63.379999999999995</v>
      </c>
    </row>
    <row r="33" spans="1:8" s="97" customFormat="1" ht="78.75">
      <c r="A33" s="98">
        <v>23</v>
      </c>
      <c r="B33" s="118" t="s">
        <v>82</v>
      </c>
      <c r="C33" s="87">
        <f t="shared" si="0"/>
        <v>74.61</v>
      </c>
      <c r="D33" s="119">
        <f t="shared" si="1"/>
        <v>72.58</v>
      </c>
      <c r="E33" s="119">
        <v>17</v>
      </c>
      <c r="F33" s="119">
        <v>6</v>
      </c>
      <c r="G33" s="119">
        <v>49.58</v>
      </c>
      <c r="H33" s="120">
        <v>51.61</v>
      </c>
    </row>
    <row r="34" spans="1:8" s="97" customFormat="1" ht="78.75">
      <c r="A34" s="98">
        <v>24</v>
      </c>
      <c r="B34" s="118" t="s">
        <v>83</v>
      </c>
      <c r="C34" s="87">
        <f t="shared" si="0"/>
        <v>70.460000000000008</v>
      </c>
      <c r="D34" s="119">
        <f t="shared" si="1"/>
        <v>68.03</v>
      </c>
      <c r="E34" s="119">
        <v>15</v>
      </c>
      <c r="F34" s="119">
        <v>1</v>
      </c>
      <c r="G34" s="119">
        <v>52.03</v>
      </c>
      <c r="H34" s="120">
        <v>54.46</v>
      </c>
    </row>
    <row r="35" spans="1:8" s="97" customFormat="1" ht="78.75">
      <c r="A35" s="98">
        <v>25</v>
      </c>
      <c r="B35" s="118" t="s">
        <v>84</v>
      </c>
      <c r="C35" s="87">
        <f t="shared" si="0"/>
        <v>72.34</v>
      </c>
      <c r="D35" s="119">
        <f t="shared" si="1"/>
        <v>68.17</v>
      </c>
      <c r="E35" s="119">
        <v>16</v>
      </c>
      <c r="F35" s="119">
        <v>5</v>
      </c>
      <c r="G35" s="119">
        <v>47.17</v>
      </c>
      <c r="H35" s="120">
        <v>51.34</v>
      </c>
    </row>
    <row r="36" spans="1:8" s="97" customFormat="1" ht="78.75">
      <c r="A36" s="98">
        <v>26</v>
      </c>
      <c r="B36" s="118" t="s">
        <v>85</v>
      </c>
      <c r="C36" s="87">
        <f t="shared" si="0"/>
        <v>83.25</v>
      </c>
      <c r="D36" s="119">
        <f t="shared" si="1"/>
        <v>81.080000000000013</v>
      </c>
      <c r="E36" s="119">
        <v>19</v>
      </c>
      <c r="F36" s="119">
        <v>6</v>
      </c>
      <c r="G36" s="119">
        <v>56.080000000000005</v>
      </c>
      <c r="H36" s="120">
        <v>58.250000000000007</v>
      </c>
    </row>
    <row r="37" spans="1:8" s="97" customFormat="1" ht="94.5">
      <c r="A37" s="98">
        <v>27</v>
      </c>
      <c r="B37" s="118" t="s">
        <v>155</v>
      </c>
      <c r="C37" s="87">
        <f t="shared" si="0"/>
        <v>73.069999999999993</v>
      </c>
      <c r="D37" s="119">
        <f t="shared" si="1"/>
        <v>69.67</v>
      </c>
      <c r="E37" s="119">
        <v>14.5</v>
      </c>
      <c r="F37" s="119">
        <v>0</v>
      </c>
      <c r="G37" s="119">
        <v>55.17</v>
      </c>
      <c r="H37" s="120">
        <v>58.57</v>
      </c>
    </row>
    <row r="38" spans="1:8" s="97" customFormat="1" ht="78.75">
      <c r="A38" s="98">
        <v>28</v>
      </c>
      <c r="B38" s="118" t="s">
        <v>86</v>
      </c>
      <c r="C38" s="87">
        <f t="shared" si="0"/>
        <v>82.77</v>
      </c>
      <c r="D38" s="119">
        <f t="shared" si="1"/>
        <v>78.679999999999993</v>
      </c>
      <c r="E38" s="119">
        <v>14.5</v>
      </c>
      <c r="F38" s="119">
        <v>6</v>
      </c>
      <c r="G38" s="119">
        <v>58.179999999999993</v>
      </c>
      <c r="H38" s="120">
        <v>62.269999999999996</v>
      </c>
    </row>
    <row r="39" spans="1:8" s="97" customFormat="1" ht="78.75">
      <c r="A39" s="98">
        <v>29</v>
      </c>
      <c r="B39" s="118" t="s">
        <v>156</v>
      </c>
      <c r="C39" s="87">
        <f t="shared" si="0"/>
        <v>55.989999999999995</v>
      </c>
      <c r="D39" s="119">
        <f t="shared" si="1"/>
        <v>53.91</v>
      </c>
      <c r="E39" s="119">
        <v>14.5</v>
      </c>
      <c r="F39" s="119">
        <v>6</v>
      </c>
      <c r="G39" s="119">
        <v>33.409999999999997</v>
      </c>
      <c r="H39" s="120">
        <v>35.489999999999995</v>
      </c>
    </row>
    <row r="40" spans="1:8" s="97" customFormat="1" ht="63">
      <c r="A40" s="98">
        <v>30</v>
      </c>
      <c r="B40" s="118" t="s">
        <v>157</v>
      </c>
      <c r="C40" s="87">
        <f t="shared" si="0"/>
        <v>81.259999999999991</v>
      </c>
      <c r="D40" s="119">
        <f t="shared" si="1"/>
        <v>77.13</v>
      </c>
      <c r="E40" s="119">
        <v>19</v>
      </c>
      <c r="F40" s="119">
        <v>5</v>
      </c>
      <c r="G40" s="119">
        <v>53.129999999999995</v>
      </c>
      <c r="H40" s="120">
        <v>57.26</v>
      </c>
    </row>
    <row r="41" spans="1:8" s="97" customFormat="1" ht="63">
      <c r="A41" s="98">
        <v>31</v>
      </c>
      <c r="B41" s="118" t="s">
        <v>158</v>
      </c>
      <c r="C41" s="87">
        <f t="shared" si="0"/>
        <v>75.56</v>
      </c>
      <c r="D41" s="119">
        <f t="shared" si="1"/>
        <v>72.13</v>
      </c>
      <c r="E41" s="119">
        <v>16</v>
      </c>
      <c r="F41" s="119">
        <v>1</v>
      </c>
      <c r="G41" s="119">
        <v>55.129999999999995</v>
      </c>
      <c r="H41" s="120">
        <v>58.559999999999995</v>
      </c>
    </row>
    <row r="42" spans="1:8" s="97" customFormat="1" ht="63">
      <c r="A42" s="98">
        <v>32</v>
      </c>
      <c r="B42" s="118" t="s">
        <v>159</v>
      </c>
      <c r="C42" s="87">
        <f t="shared" si="0"/>
        <v>80.55</v>
      </c>
      <c r="D42" s="119">
        <f t="shared" si="1"/>
        <v>76.53</v>
      </c>
      <c r="E42" s="119">
        <v>19</v>
      </c>
      <c r="F42" s="119">
        <v>5</v>
      </c>
      <c r="G42" s="119">
        <v>52.53</v>
      </c>
      <c r="H42" s="120">
        <v>56.55</v>
      </c>
    </row>
    <row r="43" spans="1:8" s="97" customFormat="1" ht="63">
      <c r="A43" s="98">
        <v>33</v>
      </c>
      <c r="B43" s="118" t="s">
        <v>160</v>
      </c>
      <c r="C43" s="87">
        <f t="shared" si="0"/>
        <v>67.25</v>
      </c>
      <c r="D43" s="119">
        <f t="shared" si="1"/>
        <v>63.56</v>
      </c>
      <c r="E43" s="119">
        <v>17</v>
      </c>
      <c r="F43" s="119">
        <v>6</v>
      </c>
      <c r="G43" s="119">
        <v>40.56</v>
      </c>
      <c r="H43" s="120">
        <v>44.25</v>
      </c>
    </row>
    <row r="44" spans="1:8" s="97" customFormat="1" ht="47.25">
      <c r="A44" s="98">
        <v>34</v>
      </c>
      <c r="B44" s="118" t="s">
        <v>161</v>
      </c>
      <c r="C44" s="87">
        <f t="shared" si="0"/>
        <v>73.63</v>
      </c>
      <c r="D44" s="119">
        <f t="shared" si="1"/>
        <v>69.53</v>
      </c>
      <c r="E44" s="119">
        <v>15</v>
      </c>
      <c r="F44" s="119">
        <v>7</v>
      </c>
      <c r="G44" s="119">
        <v>47.53</v>
      </c>
      <c r="H44" s="120">
        <v>51.63</v>
      </c>
    </row>
    <row r="45" spans="1:8" s="97" customFormat="1" ht="63">
      <c r="A45" s="98">
        <v>35</v>
      </c>
      <c r="B45" s="118" t="s">
        <v>162</v>
      </c>
      <c r="C45" s="87">
        <f t="shared" si="0"/>
        <v>81.08</v>
      </c>
      <c r="D45" s="119">
        <f t="shared" si="1"/>
        <v>76.28</v>
      </c>
      <c r="E45" s="119">
        <v>15</v>
      </c>
      <c r="F45" s="119">
        <v>6</v>
      </c>
      <c r="G45" s="119">
        <v>55.28</v>
      </c>
      <c r="H45" s="120">
        <v>60.08</v>
      </c>
    </row>
    <row r="46" spans="1:8" s="97" customFormat="1" ht="63">
      <c r="A46" s="98">
        <v>36</v>
      </c>
      <c r="B46" s="118" t="s">
        <v>87</v>
      </c>
      <c r="C46" s="87">
        <f t="shared" si="0"/>
        <v>76.66</v>
      </c>
      <c r="D46" s="119">
        <f t="shared" si="1"/>
        <v>73.22999999999999</v>
      </c>
      <c r="E46" s="119">
        <v>17</v>
      </c>
      <c r="F46" s="119">
        <v>1</v>
      </c>
      <c r="G46" s="119">
        <v>55.23</v>
      </c>
      <c r="H46" s="120">
        <v>58.66</v>
      </c>
    </row>
    <row r="47" spans="1:8" s="97" customFormat="1" ht="63">
      <c r="A47" s="98">
        <v>37</v>
      </c>
      <c r="B47" s="118" t="s">
        <v>88</v>
      </c>
      <c r="C47" s="87">
        <f t="shared" si="0"/>
        <v>79.2</v>
      </c>
      <c r="D47" s="119">
        <f t="shared" si="1"/>
        <v>74.7</v>
      </c>
      <c r="E47" s="119">
        <v>15</v>
      </c>
      <c r="F47" s="119">
        <v>6</v>
      </c>
      <c r="G47" s="119">
        <v>53.7</v>
      </c>
      <c r="H47" s="120">
        <v>58.2</v>
      </c>
    </row>
    <row r="48" spans="1:8" s="97" customFormat="1" ht="78.75">
      <c r="A48" s="98">
        <v>38</v>
      </c>
      <c r="B48" s="118" t="s">
        <v>163</v>
      </c>
      <c r="C48" s="87">
        <f t="shared" si="0"/>
        <v>73.28</v>
      </c>
      <c r="D48" s="119">
        <f t="shared" si="1"/>
        <v>69.460000000000008</v>
      </c>
      <c r="E48" s="119">
        <v>21</v>
      </c>
      <c r="F48" s="119">
        <v>1</v>
      </c>
      <c r="G48" s="119">
        <v>47.46</v>
      </c>
      <c r="H48" s="120">
        <v>51.28</v>
      </c>
    </row>
    <row r="49" spans="1:8" s="97" customFormat="1" ht="63">
      <c r="A49" s="98">
        <v>39</v>
      </c>
      <c r="B49" s="118" t="s">
        <v>164</v>
      </c>
      <c r="C49" s="87">
        <f t="shared" si="0"/>
        <v>76.44</v>
      </c>
      <c r="D49" s="119">
        <f t="shared" si="1"/>
        <v>71.849999999999994</v>
      </c>
      <c r="E49" s="119">
        <v>18.5</v>
      </c>
      <c r="F49" s="119">
        <v>1</v>
      </c>
      <c r="G49" s="119">
        <v>52.349999999999994</v>
      </c>
      <c r="H49" s="120">
        <v>56.94</v>
      </c>
    </row>
    <row r="50" spans="1:8" s="97" customFormat="1" ht="63">
      <c r="A50" s="98">
        <v>40</v>
      </c>
      <c r="B50" s="118" t="s">
        <v>165</v>
      </c>
      <c r="C50" s="87">
        <f t="shared" si="0"/>
        <v>69.63</v>
      </c>
      <c r="D50" s="119">
        <f t="shared" si="1"/>
        <v>66</v>
      </c>
      <c r="E50" s="119">
        <v>13</v>
      </c>
      <c r="F50" s="119">
        <v>1</v>
      </c>
      <c r="G50" s="119">
        <v>52</v>
      </c>
      <c r="H50" s="120">
        <v>55.63</v>
      </c>
    </row>
    <row r="51" spans="1:8" s="97" customFormat="1" ht="63">
      <c r="A51" s="98">
        <v>41</v>
      </c>
      <c r="B51" s="118" t="s">
        <v>166</v>
      </c>
      <c r="C51" s="87">
        <f t="shared" si="0"/>
        <v>79</v>
      </c>
      <c r="D51" s="119">
        <f t="shared" si="1"/>
        <v>75.199999999999989</v>
      </c>
      <c r="E51" s="119">
        <v>17</v>
      </c>
      <c r="F51" s="119">
        <v>1</v>
      </c>
      <c r="G51" s="119">
        <v>57.199999999999996</v>
      </c>
      <c r="H51" s="120">
        <v>60.999999999999993</v>
      </c>
    </row>
    <row r="52" spans="1:8" s="97" customFormat="1" ht="63">
      <c r="A52" s="98">
        <v>42</v>
      </c>
      <c r="B52" s="118" t="s">
        <v>167</v>
      </c>
      <c r="C52" s="87">
        <f t="shared" si="0"/>
        <v>74.67</v>
      </c>
      <c r="D52" s="119">
        <f t="shared" si="1"/>
        <v>71.02000000000001</v>
      </c>
      <c r="E52" s="119">
        <v>17</v>
      </c>
      <c r="F52" s="119">
        <v>1</v>
      </c>
      <c r="G52" s="119">
        <v>53.02</v>
      </c>
      <c r="H52" s="120">
        <v>56.67</v>
      </c>
    </row>
    <row r="53" spans="1:8" s="97" customFormat="1" ht="47.25">
      <c r="A53" s="98">
        <v>43</v>
      </c>
      <c r="B53" s="118" t="s">
        <v>168</v>
      </c>
      <c r="C53" s="87">
        <f t="shared" si="0"/>
        <v>74.62</v>
      </c>
      <c r="D53" s="119">
        <f t="shared" si="1"/>
        <v>70.58</v>
      </c>
      <c r="E53" s="119">
        <v>18</v>
      </c>
      <c r="F53" s="119">
        <v>1</v>
      </c>
      <c r="G53" s="119">
        <v>51.58</v>
      </c>
      <c r="H53" s="120">
        <v>55.62</v>
      </c>
    </row>
    <row r="54" spans="1:8" s="97" customFormat="1" ht="63">
      <c r="A54" s="98">
        <v>44</v>
      </c>
      <c r="B54" s="118" t="s">
        <v>169</v>
      </c>
      <c r="C54" s="87">
        <f t="shared" si="0"/>
        <v>77.789999999999992</v>
      </c>
      <c r="D54" s="119">
        <f t="shared" si="1"/>
        <v>73.16</v>
      </c>
      <c r="E54" s="119">
        <v>16</v>
      </c>
      <c r="F54" s="119">
        <v>1</v>
      </c>
      <c r="G54" s="119">
        <v>56.16</v>
      </c>
      <c r="H54" s="120">
        <v>60.79</v>
      </c>
    </row>
    <row r="55" spans="1:8" s="97" customFormat="1" ht="78.75">
      <c r="A55" s="98">
        <v>45</v>
      </c>
      <c r="B55" s="118" t="s">
        <v>170</v>
      </c>
      <c r="C55" s="87">
        <f t="shared" si="0"/>
        <v>75.5</v>
      </c>
      <c r="D55" s="119">
        <f t="shared" si="1"/>
        <v>71.25</v>
      </c>
      <c r="E55" s="119">
        <v>14</v>
      </c>
      <c r="F55" s="119">
        <v>1</v>
      </c>
      <c r="G55" s="119">
        <v>56.25</v>
      </c>
      <c r="H55" s="120">
        <v>60.5</v>
      </c>
    </row>
    <row r="56" spans="1:8" s="97" customFormat="1" ht="63">
      <c r="A56" s="98">
        <v>46</v>
      </c>
      <c r="B56" s="118" t="s">
        <v>171</v>
      </c>
      <c r="C56" s="87">
        <f t="shared" si="0"/>
        <v>72.44</v>
      </c>
      <c r="D56" s="119">
        <f t="shared" si="1"/>
        <v>68.48</v>
      </c>
      <c r="E56" s="119">
        <v>14.5</v>
      </c>
      <c r="F56" s="119">
        <v>1</v>
      </c>
      <c r="G56" s="119">
        <v>52.980000000000004</v>
      </c>
      <c r="H56" s="120">
        <v>56.940000000000005</v>
      </c>
    </row>
    <row r="57" spans="1:8" s="97" customFormat="1" ht="63">
      <c r="A57" s="98">
        <v>47</v>
      </c>
      <c r="B57" s="118" t="s">
        <v>172</v>
      </c>
      <c r="C57" s="87">
        <f t="shared" si="0"/>
        <v>63.370000000000005</v>
      </c>
      <c r="D57" s="119">
        <f t="shared" si="1"/>
        <v>59.820000000000007</v>
      </c>
      <c r="E57" s="119">
        <v>14</v>
      </c>
      <c r="F57" s="119">
        <v>1</v>
      </c>
      <c r="G57" s="119">
        <v>44.820000000000007</v>
      </c>
      <c r="H57" s="120">
        <v>48.370000000000005</v>
      </c>
    </row>
    <row r="58" spans="1:8" s="97" customFormat="1" ht="63">
      <c r="A58" s="98">
        <v>48</v>
      </c>
      <c r="B58" s="118" t="s">
        <v>173</v>
      </c>
      <c r="C58" s="87">
        <f t="shared" si="0"/>
        <v>74.760000000000005</v>
      </c>
      <c r="D58" s="119">
        <f t="shared" si="1"/>
        <v>70.62</v>
      </c>
      <c r="E58" s="119">
        <v>20</v>
      </c>
      <c r="F58" s="119">
        <v>0</v>
      </c>
      <c r="G58" s="119">
        <v>50.620000000000005</v>
      </c>
      <c r="H58" s="120">
        <v>54.760000000000005</v>
      </c>
    </row>
    <row r="59" spans="1:8" s="97" customFormat="1" ht="63">
      <c r="A59" s="98">
        <v>49</v>
      </c>
      <c r="B59" s="118" t="s">
        <v>174</v>
      </c>
      <c r="C59" s="87">
        <f t="shared" si="0"/>
        <v>70.81</v>
      </c>
      <c r="D59" s="119">
        <f t="shared" si="1"/>
        <v>67.48</v>
      </c>
      <c r="E59" s="119">
        <v>16</v>
      </c>
      <c r="F59" s="119">
        <v>7</v>
      </c>
      <c r="G59" s="119">
        <v>44.480000000000004</v>
      </c>
      <c r="H59" s="120">
        <v>47.81</v>
      </c>
    </row>
    <row r="60" spans="1:8" s="97" customFormat="1" ht="63">
      <c r="A60" s="98">
        <v>50</v>
      </c>
      <c r="B60" s="118" t="s">
        <v>175</v>
      </c>
      <c r="C60" s="87">
        <f t="shared" si="0"/>
        <v>83.63</v>
      </c>
      <c r="D60" s="119">
        <f t="shared" si="1"/>
        <v>79.13</v>
      </c>
      <c r="E60" s="119">
        <v>17</v>
      </c>
      <c r="F60" s="119">
        <v>6</v>
      </c>
      <c r="G60" s="119">
        <v>56.13</v>
      </c>
      <c r="H60" s="120">
        <v>60.63</v>
      </c>
    </row>
    <row r="61" spans="1:8" s="97" customFormat="1" ht="63">
      <c r="A61" s="98">
        <v>51</v>
      </c>
      <c r="B61" s="118" t="s">
        <v>176</v>
      </c>
      <c r="C61" s="87">
        <f t="shared" si="0"/>
        <v>80.53</v>
      </c>
      <c r="D61" s="119">
        <f t="shared" si="1"/>
        <v>75.97</v>
      </c>
      <c r="E61" s="119">
        <v>15</v>
      </c>
      <c r="F61" s="119">
        <v>7</v>
      </c>
      <c r="G61" s="119">
        <v>53.97</v>
      </c>
      <c r="H61" s="120">
        <v>58.53</v>
      </c>
    </row>
    <row r="62" spans="1:8" s="97" customFormat="1" ht="63">
      <c r="A62" s="98">
        <v>52</v>
      </c>
      <c r="B62" s="118" t="s">
        <v>177</v>
      </c>
      <c r="C62" s="87">
        <f t="shared" si="0"/>
        <v>80.44</v>
      </c>
      <c r="D62" s="119">
        <f t="shared" si="1"/>
        <v>76.260000000000005</v>
      </c>
      <c r="E62" s="119">
        <v>18</v>
      </c>
      <c r="F62" s="119">
        <v>6</v>
      </c>
      <c r="G62" s="119">
        <v>52.260000000000005</v>
      </c>
      <c r="H62" s="120">
        <v>56.440000000000005</v>
      </c>
    </row>
    <row r="63" spans="1:8" s="97" customFormat="1" ht="63">
      <c r="A63" s="98">
        <v>53</v>
      </c>
      <c r="B63" s="118" t="s">
        <v>178</v>
      </c>
      <c r="C63" s="87">
        <f t="shared" si="0"/>
        <v>77.330000000000013</v>
      </c>
      <c r="D63" s="119">
        <f t="shared" si="1"/>
        <v>72.760000000000005</v>
      </c>
      <c r="E63" s="119">
        <v>13.5</v>
      </c>
      <c r="F63" s="119">
        <v>6</v>
      </c>
      <c r="G63" s="119">
        <v>53.260000000000005</v>
      </c>
      <c r="H63" s="120">
        <v>57.830000000000005</v>
      </c>
    </row>
    <row r="64" spans="1:8" s="97" customFormat="1" ht="63">
      <c r="A64" s="98">
        <v>54</v>
      </c>
      <c r="B64" s="118" t="s">
        <v>179</v>
      </c>
      <c r="C64" s="87">
        <f t="shared" si="0"/>
        <v>80.790000000000006</v>
      </c>
      <c r="D64" s="119">
        <f t="shared" si="1"/>
        <v>76.550000000000011</v>
      </c>
      <c r="E64" s="119">
        <v>17</v>
      </c>
      <c r="F64" s="119">
        <v>7</v>
      </c>
      <c r="G64" s="119">
        <v>52.550000000000004</v>
      </c>
      <c r="H64" s="120">
        <v>56.790000000000006</v>
      </c>
    </row>
    <row r="65" spans="1:8" s="97" customFormat="1" ht="78.75">
      <c r="A65" s="98">
        <v>55</v>
      </c>
      <c r="B65" s="118" t="s">
        <v>180</v>
      </c>
      <c r="C65" s="87">
        <f t="shared" si="0"/>
        <v>80.460000000000008</v>
      </c>
      <c r="D65" s="119">
        <f t="shared" si="1"/>
        <v>76.72</v>
      </c>
      <c r="E65" s="119">
        <v>16</v>
      </c>
      <c r="F65" s="119">
        <v>7</v>
      </c>
      <c r="G65" s="119">
        <v>53.72</v>
      </c>
      <c r="H65" s="120">
        <v>57.46</v>
      </c>
    </row>
    <row r="66" spans="1:8" s="97" customFormat="1" ht="63">
      <c r="A66" s="98">
        <v>56</v>
      </c>
      <c r="B66" s="118" t="s">
        <v>181</v>
      </c>
      <c r="C66" s="87">
        <f t="shared" si="0"/>
        <v>80.72</v>
      </c>
      <c r="D66" s="119">
        <f t="shared" si="1"/>
        <v>77.180000000000007</v>
      </c>
      <c r="E66" s="119">
        <v>17</v>
      </c>
      <c r="F66" s="119">
        <v>7</v>
      </c>
      <c r="G66" s="119">
        <v>53.18</v>
      </c>
      <c r="H66" s="120">
        <v>56.72</v>
      </c>
    </row>
    <row r="67" spans="1:8" s="97" customFormat="1" ht="63">
      <c r="A67" s="98">
        <v>57</v>
      </c>
      <c r="B67" s="118" t="s">
        <v>89</v>
      </c>
      <c r="C67" s="87">
        <f t="shared" si="0"/>
        <v>84.94</v>
      </c>
      <c r="D67" s="119">
        <f t="shared" si="1"/>
        <v>81.91</v>
      </c>
      <c r="E67" s="119">
        <v>21</v>
      </c>
      <c r="F67" s="119">
        <v>7</v>
      </c>
      <c r="G67" s="119">
        <v>53.91</v>
      </c>
      <c r="H67" s="120">
        <v>56.94</v>
      </c>
    </row>
    <row r="68" spans="1:8" s="97" customFormat="1" ht="63">
      <c r="A68" s="98">
        <v>58</v>
      </c>
      <c r="B68" s="118" t="s">
        <v>182</v>
      </c>
      <c r="C68" s="87">
        <f t="shared" si="0"/>
        <v>85.1</v>
      </c>
      <c r="D68" s="119">
        <f t="shared" si="1"/>
        <v>83.960000000000008</v>
      </c>
      <c r="E68" s="119">
        <v>22</v>
      </c>
      <c r="F68" s="119">
        <v>7</v>
      </c>
      <c r="G68" s="119">
        <v>54.96</v>
      </c>
      <c r="H68" s="120">
        <v>56.1</v>
      </c>
    </row>
    <row r="69" spans="1:8" s="97" customFormat="1" ht="78.75">
      <c r="A69" s="98">
        <v>59</v>
      </c>
      <c r="B69" s="118" t="s">
        <v>183</v>
      </c>
      <c r="C69" s="87">
        <f t="shared" si="0"/>
        <v>60.05</v>
      </c>
      <c r="D69" s="119">
        <f t="shared" si="1"/>
        <v>57.87</v>
      </c>
      <c r="E69" s="119">
        <v>16</v>
      </c>
      <c r="F69" s="119">
        <v>7</v>
      </c>
      <c r="G69" s="119">
        <v>34.869999999999997</v>
      </c>
      <c r="H69" s="120">
        <v>37.049999999999997</v>
      </c>
    </row>
    <row r="70" spans="1:8" s="97" customFormat="1" ht="63">
      <c r="A70" s="98">
        <v>60</v>
      </c>
      <c r="B70" s="118" t="s">
        <v>184</v>
      </c>
      <c r="C70" s="87">
        <f t="shared" si="0"/>
        <v>76.17</v>
      </c>
      <c r="D70" s="119">
        <f t="shared" si="1"/>
        <v>72.650000000000006</v>
      </c>
      <c r="E70" s="119">
        <v>17</v>
      </c>
      <c r="F70" s="119">
        <v>4</v>
      </c>
      <c r="G70" s="119">
        <v>51.65</v>
      </c>
      <c r="H70" s="120">
        <v>55.17</v>
      </c>
    </row>
    <row r="71" spans="1:8" s="97" customFormat="1" ht="63">
      <c r="A71" s="98">
        <v>61</v>
      </c>
      <c r="B71" s="118" t="s">
        <v>185</v>
      </c>
      <c r="C71" s="87">
        <f t="shared" si="0"/>
        <v>71.710000000000008</v>
      </c>
      <c r="D71" s="119">
        <f t="shared" si="1"/>
        <v>67.25</v>
      </c>
      <c r="E71" s="119">
        <v>13.5</v>
      </c>
      <c r="F71" s="119">
        <v>5</v>
      </c>
      <c r="G71" s="119">
        <v>48.75</v>
      </c>
      <c r="H71" s="120">
        <v>53.21</v>
      </c>
    </row>
    <row r="72" spans="1:8" s="97" customFormat="1" ht="47.25">
      <c r="A72" s="98">
        <v>62</v>
      </c>
      <c r="B72" s="118" t="s">
        <v>186</v>
      </c>
      <c r="C72" s="87">
        <f t="shared" si="0"/>
        <v>83.43</v>
      </c>
      <c r="D72" s="119">
        <f t="shared" si="1"/>
        <v>78.62</v>
      </c>
      <c r="E72" s="119">
        <v>16</v>
      </c>
      <c r="F72" s="119">
        <v>4</v>
      </c>
      <c r="G72" s="119">
        <v>58.620000000000005</v>
      </c>
      <c r="H72" s="120">
        <v>63.430000000000007</v>
      </c>
    </row>
    <row r="73" spans="1:8" s="97" customFormat="1" ht="47.25">
      <c r="A73" s="98">
        <v>63</v>
      </c>
      <c r="B73" s="118" t="s">
        <v>187</v>
      </c>
      <c r="C73" s="87">
        <f t="shared" si="0"/>
        <v>73.08</v>
      </c>
      <c r="D73" s="119">
        <f t="shared" si="1"/>
        <v>69.25</v>
      </c>
      <c r="E73" s="119">
        <v>15</v>
      </c>
      <c r="F73" s="119">
        <v>1</v>
      </c>
      <c r="G73" s="119">
        <v>53.25</v>
      </c>
      <c r="H73" s="120">
        <v>57.08</v>
      </c>
    </row>
    <row r="74" spans="1:8" s="97" customFormat="1" ht="63">
      <c r="A74" s="98">
        <v>64</v>
      </c>
      <c r="B74" s="118" t="s">
        <v>188</v>
      </c>
      <c r="C74" s="87">
        <f t="shared" si="0"/>
        <v>80.540000000000006</v>
      </c>
      <c r="D74" s="119">
        <f t="shared" si="1"/>
        <v>75.63</v>
      </c>
      <c r="E74" s="119">
        <v>13.5</v>
      </c>
      <c r="F74" s="119">
        <v>6</v>
      </c>
      <c r="G74" s="119">
        <v>56.13</v>
      </c>
      <c r="H74" s="120">
        <v>61.040000000000006</v>
      </c>
    </row>
    <row r="75" spans="1:8" s="97" customFormat="1" ht="47.25">
      <c r="A75" s="98">
        <v>65</v>
      </c>
      <c r="B75" s="118" t="s">
        <v>189</v>
      </c>
      <c r="C75" s="87">
        <f t="shared" si="0"/>
        <v>86.05</v>
      </c>
      <c r="D75" s="119">
        <f t="shared" si="1"/>
        <v>81.08</v>
      </c>
      <c r="E75" s="119">
        <v>17</v>
      </c>
      <c r="F75" s="119">
        <v>5</v>
      </c>
      <c r="G75" s="119">
        <v>59.08</v>
      </c>
      <c r="H75" s="120">
        <v>64.05</v>
      </c>
    </row>
    <row r="76" spans="1:8" s="97" customFormat="1" ht="63">
      <c r="A76" s="98">
        <v>66</v>
      </c>
      <c r="B76" s="118" t="s">
        <v>190</v>
      </c>
      <c r="C76" s="87">
        <f t="shared" ref="C76:C139" si="2">SUM(E76,F76,H76)</f>
        <v>84.36</v>
      </c>
      <c r="D76" s="119">
        <f t="shared" ref="D76:D139" si="3">SUM(E76:G76)</f>
        <v>79.52</v>
      </c>
      <c r="E76" s="119">
        <v>18</v>
      </c>
      <c r="F76" s="119">
        <v>4</v>
      </c>
      <c r="G76" s="119">
        <v>57.519999999999996</v>
      </c>
      <c r="H76" s="120">
        <v>62.36</v>
      </c>
    </row>
    <row r="77" spans="1:8" s="97" customFormat="1" ht="63">
      <c r="A77" s="98">
        <v>67</v>
      </c>
      <c r="B77" s="118" t="s">
        <v>191</v>
      </c>
      <c r="C77" s="87">
        <f t="shared" si="2"/>
        <v>84.169999999999987</v>
      </c>
      <c r="D77" s="119">
        <f t="shared" si="3"/>
        <v>79.27</v>
      </c>
      <c r="E77" s="119">
        <v>16</v>
      </c>
      <c r="F77" s="119">
        <v>7</v>
      </c>
      <c r="G77" s="119">
        <v>56.269999999999996</v>
      </c>
      <c r="H77" s="120">
        <v>61.169999999999995</v>
      </c>
    </row>
    <row r="78" spans="1:8" s="97" customFormat="1" ht="63">
      <c r="A78" s="98">
        <v>68</v>
      </c>
      <c r="B78" s="118" t="s">
        <v>192</v>
      </c>
      <c r="C78" s="87">
        <f t="shared" si="2"/>
        <v>67.289999999999992</v>
      </c>
      <c r="D78" s="119">
        <f t="shared" si="3"/>
        <v>63.35</v>
      </c>
      <c r="E78" s="119">
        <v>14</v>
      </c>
      <c r="F78" s="119">
        <v>1</v>
      </c>
      <c r="G78" s="119">
        <v>48.35</v>
      </c>
      <c r="H78" s="120">
        <v>52.29</v>
      </c>
    </row>
    <row r="79" spans="1:8" s="97" customFormat="1" ht="63">
      <c r="A79" s="98">
        <v>69</v>
      </c>
      <c r="B79" s="118" t="s">
        <v>193</v>
      </c>
      <c r="C79" s="87">
        <f t="shared" si="2"/>
        <v>86.639999999999986</v>
      </c>
      <c r="D79" s="119">
        <f t="shared" si="3"/>
        <v>81.889999999999986</v>
      </c>
      <c r="E79" s="119">
        <v>17</v>
      </c>
      <c r="F79" s="119">
        <v>6</v>
      </c>
      <c r="G79" s="119">
        <v>58.889999999999993</v>
      </c>
      <c r="H79" s="120">
        <v>63.639999999999993</v>
      </c>
    </row>
    <row r="80" spans="1:8" s="97" customFormat="1" ht="63">
      <c r="A80" s="98">
        <v>70</v>
      </c>
      <c r="B80" s="118" t="s">
        <v>194</v>
      </c>
      <c r="C80" s="87">
        <f t="shared" si="2"/>
        <v>82.71</v>
      </c>
      <c r="D80" s="119">
        <f t="shared" si="3"/>
        <v>77.77</v>
      </c>
      <c r="E80" s="119">
        <v>19</v>
      </c>
      <c r="F80" s="119">
        <v>5</v>
      </c>
      <c r="G80" s="119">
        <v>53.769999999999996</v>
      </c>
      <c r="H80" s="120">
        <v>58.709999999999994</v>
      </c>
    </row>
    <row r="81" spans="1:8" s="97" customFormat="1" ht="78.75">
      <c r="A81" s="98">
        <v>71</v>
      </c>
      <c r="B81" s="118" t="s">
        <v>195</v>
      </c>
      <c r="C81" s="87">
        <f t="shared" si="2"/>
        <v>81.94</v>
      </c>
      <c r="D81" s="119">
        <f t="shared" si="3"/>
        <v>77.009999999999991</v>
      </c>
      <c r="E81" s="119">
        <v>17</v>
      </c>
      <c r="F81" s="119">
        <v>5</v>
      </c>
      <c r="G81" s="119">
        <v>55.01</v>
      </c>
      <c r="H81" s="120">
        <v>59.94</v>
      </c>
    </row>
    <row r="82" spans="1:8" s="97" customFormat="1" ht="47.25">
      <c r="A82" s="98">
        <v>72</v>
      </c>
      <c r="B82" s="118" t="s">
        <v>196</v>
      </c>
      <c r="C82" s="87">
        <f t="shared" si="2"/>
        <v>79.56</v>
      </c>
      <c r="D82" s="119">
        <f t="shared" si="3"/>
        <v>75.349999999999994</v>
      </c>
      <c r="E82" s="119">
        <v>16</v>
      </c>
      <c r="F82" s="119">
        <v>6</v>
      </c>
      <c r="G82" s="119">
        <v>53.349999999999994</v>
      </c>
      <c r="H82" s="120">
        <v>57.559999999999995</v>
      </c>
    </row>
    <row r="83" spans="1:8" s="97" customFormat="1" ht="63">
      <c r="A83" s="98">
        <v>73</v>
      </c>
      <c r="B83" s="118" t="s">
        <v>197</v>
      </c>
      <c r="C83" s="87">
        <f t="shared" si="2"/>
        <v>85.06</v>
      </c>
      <c r="D83" s="119">
        <f t="shared" si="3"/>
        <v>80.38000000000001</v>
      </c>
      <c r="E83" s="119">
        <v>19</v>
      </c>
      <c r="F83" s="119">
        <v>3</v>
      </c>
      <c r="G83" s="119">
        <v>58.38000000000001</v>
      </c>
      <c r="H83" s="120">
        <v>63.060000000000009</v>
      </c>
    </row>
    <row r="84" spans="1:8" s="97" customFormat="1" ht="47.25">
      <c r="A84" s="98">
        <v>74</v>
      </c>
      <c r="B84" s="118" t="s">
        <v>198</v>
      </c>
      <c r="C84" s="87">
        <f t="shared" si="2"/>
        <v>83.37</v>
      </c>
      <c r="D84" s="119">
        <f t="shared" si="3"/>
        <v>78.41</v>
      </c>
      <c r="E84" s="119">
        <v>15</v>
      </c>
      <c r="F84" s="119">
        <v>5</v>
      </c>
      <c r="G84" s="119">
        <v>58.410000000000004</v>
      </c>
      <c r="H84" s="120">
        <v>63.370000000000005</v>
      </c>
    </row>
    <row r="85" spans="1:8" s="97" customFormat="1" ht="63">
      <c r="A85" s="98">
        <v>75</v>
      </c>
      <c r="B85" s="118" t="s">
        <v>199</v>
      </c>
      <c r="C85" s="87">
        <f t="shared" si="2"/>
        <v>80.03</v>
      </c>
      <c r="D85" s="119">
        <f t="shared" si="3"/>
        <v>75.72</v>
      </c>
      <c r="E85" s="119">
        <v>21</v>
      </c>
      <c r="F85" s="119">
        <v>6</v>
      </c>
      <c r="G85" s="119">
        <v>48.72</v>
      </c>
      <c r="H85" s="120">
        <v>53.03</v>
      </c>
    </row>
    <row r="86" spans="1:8" s="97" customFormat="1" ht="63">
      <c r="A86" s="98">
        <v>76</v>
      </c>
      <c r="B86" s="118" t="s">
        <v>200</v>
      </c>
      <c r="C86" s="87">
        <f t="shared" si="2"/>
        <v>88.54</v>
      </c>
      <c r="D86" s="119">
        <f t="shared" si="3"/>
        <v>83.580000000000013</v>
      </c>
      <c r="E86" s="119">
        <v>18</v>
      </c>
      <c r="F86" s="119">
        <v>6</v>
      </c>
      <c r="G86" s="119">
        <v>59.580000000000005</v>
      </c>
      <c r="H86" s="120">
        <v>64.540000000000006</v>
      </c>
    </row>
    <row r="87" spans="1:8" s="97" customFormat="1" ht="47.25">
      <c r="A87" s="98">
        <v>77</v>
      </c>
      <c r="B87" s="118" t="s">
        <v>201</v>
      </c>
      <c r="C87" s="87">
        <f t="shared" si="2"/>
        <v>77.8</v>
      </c>
      <c r="D87" s="119">
        <f t="shared" si="3"/>
        <v>73.819999999999993</v>
      </c>
      <c r="E87" s="119">
        <v>20</v>
      </c>
      <c r="F87" s="119">
        <v>2</v>
      </c>
      <c r="G87" s="119">
        <v>51.82</v>
      </c>
      <c r="H87" s="120">
        <v>55.8</v>
      </c>
    </row>
    <row r="88" spans="1:8" s="97" customFormat="1" ht="63">
      <c r="A88" s="98">
        <v>78</v>
      </c>
      <c r="B88" s="118" t="s">
        <v>202</v>
      </c>
      <c r="C88" s="87">
        <f t="shared" si="2"/>
        <v>79.98</v>
      </c>
      <c r="D88" s="119">
        <f t="shared" si="3"/>
        <v>75.42</v>
      </c>
      <c r="E88" s="119">
        <v>16</v>
      </c>
      <c r="F88" s="119">
        <v>3</v>
      </c>
      <c r="G88" s="119">
        <v>56.42</v>
      </c>
      <c r="H88" s="120">
        <v>60.980000000000004</v>
      </c>
    </row>
    <row r="89" spans="1:8" s="97" customFormat="1" ht="63">
      <c r="A89" s="98">
        <v>79</v>
      </c>
      <c r="B89" s="118" t="s">
        <v>203</v>
      </c>
      <c r="C89" s="87">
        <f t="shared" si="2"/>
        <v>80.8</v>
      </c>
      <c r="D89" s="119">
        <f t="shared" si="3"/>
        <v>76</v>
      </c>
      <c r="E89" s="119">
        <v>17.5</v>
      </c>
      <c r="F89" s="119">
        <v>4</v>
      </c>
      <c r="G89" s="119">
        <v>54.5</v>
      </c>
      <c r="H89" s="120">
        <v>59.3</v>
      </c>
    </row>
    <row r="90" spans="1:8" s="97" customFormat="1" ht="63">
      <c r="A90" s="98">
        <v>80</v>
      </c>
      <c r="B90" s="118" t="s">
        <v>204</v>
      </c>
      <c r="C90" s="87">
        <f t="shared" si="2"/>
        <v>82.56</v>
      </c>
      <c r="D90" s="119">
        <f t="shared" si="3"/>
        <v>77.77000000000001</v>
      </c>
      <c r="E90" s="119">
        <v>17</v>
      </c>
      <c r="F90" s="119">
        <v>3</v>
      </c>
      <c r="G90" s="119">
        <v>57.77</v>
      </c>
      <c r="H90" s="120">
        <v>62.56</v>
      </c>
    </row>
    <row r="91" spans="1:8" s="97" customFormat="1" ht="78.75">
      <c r="A91" s="98">
        <v>81</v>
      </c>
      <c r="B91" s="118" t="s">
        <v>205</v>
      </c>
      <c r="C91" s="87">
        <f t="shared" si="2"/>
        <v>83.300000000000011</v>
      </c>
      <c r="D91" s="119">
        <f t="shared" si="3"/>
        <v>79.320000000000007</v>
      </c>
      <c r="E91" s="119">
        <v>18</v>
      </c>
      <c r="F91" s="119">
        <v>7</v>
      </c>
      <c r="G91" s="119">
        <v>54.320000000000007</v>
      </c>
      <c r="H91" s="120">
        <v>58.300000000000004</v>
      </c>
    </row>
    <row r="92" spans="1:8" s="97" customFormat="1" ht="78.75">
      <c r="A92" s="98">
        <v>82</v>
      </c>
      <c r="B92" s="118" t="s">
        <v>206</v>
      </c>
      <c r="C92" s="87">
        <f t="shared" si="2"/>
        <v>87.11999999999999</v>
      </c>
      <c r="D92" s="119">
        <f t="shared" si="3"/>
        <v>82.199999999999989</v>
      </c>
      <c r="E92" s="119">
        <v>22</v>
      </c>
      <c r="F92" s="119">
        <v>1</v>
      </c>
      <c r="G92" s="119">
        <v>59.199999999999989</v>
      </c>
      <c r="H92" s="120">
        <v>64.11999999999999</v>
      </c>
    </row>
    <row r="93" spans="1:8" s="97" customFormat="1" ht="63">
      <c r="A93" s="98">
        <v>83</v>
      </c>
      <c r="B93" s="118" t="s">
        <v>207</v>
      </c>
      <c r="C93" s="87">
        <f t="shared" si="2"/>
        <v>67.63</v>
      </c>
      <c r="D93" s="119">
        <f t="shared" si="3"/>
        <v>65.069999999999993</v>
      </c>
      <c r="E93" s="119">
        <v>16</v>
      </c>
      <c r="F93" s="119">
        <v>7</v>
      </c>
      <c r="G93" s="119">
        <v>42.069999999999993</v>
      </c>
      <c r="H93" s="120">
        <v>44.629999999999995</v>
      </c>
    </row>
    <row r="94" spans="1:8" s="97" customFormat="1" ht="63">
      <c r="A94" s="98">
        <v>84</v>
      </c>
      <c r="B94" s="118" t="s">
        <v>208</v>
      </c>
      <c r="C94" s="87">
        <f t="shared" si="2"/>
        <v>88.669999999999987</v>
      </c>
      <c r="D94" s="119">
        <f t="shared" si="3"/>
        <v>83.84</v>
      </c>
      <c r="E94" s="119">
        <v>18</v>
      </c>
      <c r="F94" s="119">
        <v>7</v>
      </c>
      <c r="G94" s="119">
        <v>58.839999999999996</v>
      </c>
      <c r="H94" s="120">
        <v>63.669999999999995</v>
      </c>
    </row>
    <row r="95" spans="1:8" s="97" customFormat="1" ht="78.75">
      <c r="A95" s="98">
        <v>85</v>
      </c>
      <c r="B95" s="118" t="s">
        <v>209</v>
      </c>
      <c r="C95" s="87">
        <f t="shared" si="2"/>
        <v>86.26</v>
      </c>
      <c r="D95" s="119">
        <f t="shared" si="3"/>
        <v>81.81</v>
      </c>
      <c r="E95" s="119">
        <v>17</v>
      </c>
      <c r="F95" s="119">
        <v>7</v>
      </c>
      <c r="G95" s="119">
        <v>57.81</v>
      </c>
      <c r="H95" s="120">
        <v>62.260000000000005</v>
      </c>
    </row>
    <row r="96" spans="1:8" s="97" customFormat="1" ht="63">
      <c r="A96" s="98">
        <v>86</v>
      </c>
      <c r="B96" s="118" t="s">
        <v>210</v>
      </c>
      <c r="C96" s="87">
        <f t="shared" si="2"/>
        <v>79.87</v>
      </c>
      <c r="D96" s="119">
        <f t="shared" si="3"/>
        <v>75.91</v>
      </c>
      <c r="E96" s="119">
        <v>20.5</v>
      </c>
      <c r="F96" s="119">
        <v>1</v>
      </c>
      <c r="G96" s="119">
        <v>54.41</v>
      </c>
      <c r="H96" s="120">
        <v>58.37</v>
      </c>
    </row>
    <row r="97" spans="1:8" s="97" customFormat="1" ht="78.75">
      <c r="A97" s="98">
        <v>87</v>
      </c>
      <c r="B97" s="118" t="s">
        <v>211</v>
      </c>
      <c r="C97" s="87">
        <f t="shared" si="2"/>
        <v>83.14</v>
      </c>
      <c r="D97" s="119">
        <f t="shared" si="3"/>
        <v>79.539999999999992</v>
      </c>
      <c r="E97" s="119">
        <v>17</v>
      </c>
      <c r="F97" s="119">
        <v>7</v>
      </c>
      <c r="G97" s="119">
        <v>55.54</v>
      </c>
      <c r="H97" s="120">
        <v>59.14</v>
      </c>
    </row>
    <row r="98" spans="1:8" s="97" customFormat="1" ht="63">
      <c r="A98" s="98">
        <v>88</v>
      </c>
      <c r="B98" s="118" t="s">
        <v>212</v>
      </c>
      <c r="C98" s="87">
        <f t="shared" si="2"/>
        <v>78.460000000000008</v>
      </c>
      <c r="D98" s="119">
        <f t="shared" si="3"/>
        <v>74.680000000000007</v>
      </c>
      <c r="E98" s="119">
        <v>14</v>
      </c>
      <c r="F98" s="119">
        <v>7</v>
      </c>
      <c r="G98" s="119">
        <v>53.68</v>
      </c>
      <c r="H98" s="120">
        <v>57.46</v>
      </c>
    </row>
    <row r="99" spans="1:8" s="97" customFormat="1" ht="63">
      <c r="A99" s="98">
        <v>89</v>
      </c>
      <c r="B99" s="118" t="s">
        <v>213</v>
      </c>
      <c r="C99" s="87">
        <f t="shared" si="2"/>
        <v>83.92</v>
      </c>
      <c r="D99" s="119">
        <f t="shared" si="3"/>
        <v>79.05</v>
      </c>
      <c r="E99" s="119">
        <v>16.5</v>
      </c>
      <c r="F99" s="119">
        <v>3</v>
      </c>
      <c r="G99" s="119">
        <v>59.55</v>
      </c>
      <c r="H99" s="120">
        <v>64.42</v>
      </c>
    </row>
    <row r="100" spans="1:8" s="97" customFormat="1" ht="63">
      <c r="A100" s="98">
        <v>90</v>
      </c>
      <c r="B100" s="118" t="s">
        <v>214</v>
      </c>
      <c r="C100" s="87">
        <f t="shared" si="2"/>
        <v>84.72</v>
      </c>
      <c r="D100" s="119">
        <f t="shared" si="3"/>
        <v>79.83</v>
      </c>
      <c r="E100" s="119">
        <v>15</v>
      </c>
      <c r="F100" s="119">
        <v>6</v>
      </c>
      <c r="G100" s="119">
        <v>58.83</v>
      </c>
      <c r="H100" s="120">
        <v>63.72</v>
      </c>
    </row>
    <row r="101" spans="1:8" s="97" customFormat="1" ht="78.75">
      <c r="A101" s="98">
        <v>91</v>
      </c>
      <c r="B101" s="118" t="s">
        <v>215</v>
      </c>
      <c r="C101" s="87">
        <f t="shared" si="2"/>
        <v>57.64</v>
      </c>
      <c r="D101" s="119">
        <f t="shared" si="3"/>
        <v>54.06</v>
      </c>
      <c r="E101" s="119">
        <v>14</v>
      </c>
      <c r="F101" s="119">
        <v>0</v>
      </c>
      <c r="G101" s="119">
        <v>40.06</v>
      </c>
      <c r="H101" s="120">
        <v>43.64</v>
      </c>
    </row>
    <row r="102" spans="1:8" s="97" customFormat="1" ht="63">
      <c r="A102" s="98">
        <v>92</v>
      </c>
      <c r="B102" s="118" t="s">
        <v>216</v>
      </c>
      <c r="C102" s="87">
        <f t="shared" si="2"/>
        <v>71.98</v>
      </c>
      <c r="D102" s="119">
        <f t="shared" si="3"/>
        <v>67.42</v>
      </c>
      <c r="E102" s="119">
        <v>14</v>
      </c>
      <c r="F102" s="119">
        <v>1</v>
      </c>
      <c r="G102" s="119">
        <v>52.42</v>
      </c>
      <c r="H102" s="120">
        <v>56.980000000000004</v>
      </c>
    </row>
    <row r="103" spans="1:8" s="97" customFormat="1" ht="63">
      <c r="A103" s="98">
        <v>93</v>
      </c>
      <c r="B103" s="118" t="s">
        <v>217</v>
      </c>
      <c r="C103" s="87">
        <f t="shared" si="2"/>
        <v>70.02000000000001</v>
      </c>
      <c r="D103" s="119">
        <f t="shared" si="3"/>
        <v>66.41</v>
      </c>
      <c r="E103" s="119">
        <v>17</v>
      </c>
      <c r="F103" s="119">
        <v>3</v>
      </c>
      <c r="G103" s="119">
        <v>46.410000000000004</v>
      </c>
      <c r="H103" s="120">
        <v>50.02</v>
      </c>
    </row>
    <row r="104" spans="1:8" s="97" customFormat="1" ht="78.75">
      <c r="A104" s="98">
        <v>94</v>
      </c>
      <c r="B104" s="118" t="s">
        <v>218</v>
      </c>
      <c r="C104" s="87">
        <f t="shared" si="2"/>
        <v>78.28</v>
      </c>
      <c r="D104" s="119">
        <f t="shared" si="3"/>
        <v>74.97</v>
      </c>
      <c r="E104" s="119">
        <v>17</v>
      </c>
      <c r="F104" s="119">
        <v>3</v>
      </c>
      <c r="G104" s="119">
        <v>54.970000000000006</v>
      </c>
      <c r="H104" s="120">
        <v>58.280000000000008</v>
      </c>
    </row>
    <row r="105" spans="1:8" s="97" customFormat="1" ht="63">
      <c r="A105" s="98">
        <v>95</v>
      </c>
      <c r="B105" s="118" t="s">
        <v>219</v>
      </c>
      <c r="C105" s="87">
        <f t="shared" si="2"/>
        <v>74.599999999999994</v>
      </c>
      <c r="D105" s="119">
        <f t="shared" si="3"/>
        <v>71.05</v>
      </c>
      <c r="E105" s="119">
        <v>15</v>
      </c>
      <c r="F105" s="119">
        <v>6</v>
      </c>
      <c r="G105" s="119">
        <v>50.05</v>
      </c>
      <c r="H105" s="120">
        <v>53.599999999999994</v>
      </c>
    </row>
    <row r="106" spans="1:8" s="97" customFormat="1" ht="78.75">
      <c r="A106" s="98">
        <v>96</v>
      </c>
      <c r="B106" s="118" t="s">
        <v>220</v>
      </c>
      <c r="C106" s="87">
        <f t="shared" si="2"/>
        <v>64.259999999999991</v>
      </c>
      <c r="D106" s="119">
        <f t="shared" si="3"/>
        <v>62.26</v>
      </c>
      <c r="E106" s="119">
        <v>16</v>
      </c>
      <c r="F106" s="119">
        <v>1</v>
      </c>
      <c r="G106" s="119">
        <v>45.26</v>
      </c>
      <c r="H106" s="120">
        <v>47.26</v>
      </c>
    </row>
    <row r="107" spans="1:8" s="97" customFormat="1" ht="78.75">
      <c r="A107" s="98">
        <v>97</v>
      </c>
      <c r="B107" s="118" t="s">
        <v>221</v>
      </c>
      <c r="C107" s="87">
        <f t="shared" si="2"/>
        <v>74.709999999999994</v>
      </c>
      <c r="D107" s="119">
        <f t="shared" si="3"/>
        <v>70.77</v>
      </c>
      <c r="E107" s="119">
        <v>14</v>
      </c>
      <c r="F107" s="119">
        <v>1</v>
      </c>
      <c r="G107" s="119">
        <v>55.769999999999996</v>
      </c>
      <c r="H107" s="120">
        <v>59.709999999999994</v>
      </c>
    </row>
    <row r="108" spans="1:8" s="97" customFormat="1" ht="63">
      <c r="A108" s="98">
        <v>98</v>
      </c>
      <c r="B108" s="118" t="s">
        <v>222</v>
      </c>
      <c r="C108" s="87">
        <f t="shared" si="2"/>
        <v>80.48</v>
      </c>
      <c r="D108" s="119">
        <f t="shared" si="3"/>
        <v>76.39</v>
      </c>
      <c r="E108" s="119">
        <v>14.5</v>
      </c>
      <c r="F108" s="119">
        <v>7</v>
      </c>
      <c r="G108" s="119">
        <v>54.89</v>
      </c>
      <c r="H108" s="120">
        <v>58.980000000000004</v>
      </c>
    </row>
    <row r="109" spans="1:8" s="97" customFormat="1" ht="78.75">
      <c r="A109" s="98">
        <v>99</v>
      </c>
      <c r="B109" s="118" t="s">
        <v>223</v>
      </c>
      <c r="C109" s="87">
        <f t="shared" si="2"/>
        <v>79.5</v>
      </c>
      <c r="D109" s="119">
        <f t="shared" si="3"/>
        <v>74.95</v>
      </c>
      <c r="E109" s="119">
        <v>16</v>
      </c>
      <c r="F109" s="119">
        <v>7</v>
      </c>
      <c r="G109" s="119">
        <v>51.95</v>
      </c>
      <c r="H109" s="120">
        <v>56.5</v>
      </c>
    </row>
    <row r="110" spans="1:8" s="97" customFormat="1" ht="78.75">
      <c r="A110" s="98">
        <v>100</v>
      </c>
      <c r="B110" s="118" t="s">
        <v>224</v>
      </c>
      <c r="C110" s="87">
        <f t="shared" si="2"/>
        <v>78.83</v>
      </c>
      <c r="D110" s="119">
        <f t="shared" si="3"/>
        <v>76.44</v>
      </c>
      <c r="E110" s="119">
        <v>17</v>
      </c>
      <c r="F110" s="119">
        <v>7</v>
      </c>
      <c r="G110" s="119">
        <v>52.44</v>
      </c>
      <c r="H110" s="120">
        <v>54.83</v>
      </c>
    </row>
    <row r="111" spans="1:8" s="97" customFormat="1" ht="78.75">
      <c r="A111" s="98">
        <v>101</v>
      </c>
      <c r="B111" s="118" t="s">
        <v>225</v>
      </c>
      <c r="C111" s="87">
        <f t="shared" si="2"/>
        <v>82.44</v>
      </c>
      <c r="D111" s="119">
        <f t="shared" si="3"/>
        <v>77.930000000000007</v>
      </c>
      <c r="E111" s="119">
        <v>18</v>
      </c>
      <c r="F111" s="119">
        <v>6</v>
      </c>
      <c r="G111" s="119">
        <v>53.93</v>
      </c>
      <c r="H111" s="120">
        <v>58.44</v>
      </c>
    </row>
    <row r="112" spans="1:8" s="97" customFormat="1" ht="78.75">
      <c r="A112" s="98">
        <v>102</v>
      </c>
      <c r="B112" s="118" t="s">
        <v>226</v>
      </c>
      <c r="C112" s="87">
        <f t="shared" si="2"/>
        <v>84.920000000000016</v>
      </c>
      <c r="D112" s="119">
        <f t="shared" si="3"/>
        <v>80.070000000000007</v>
      </c>
      <c r="E112" s="119">
        <v>17</v>
      </c>
      <c r="F112" s="119">
        <v>7</v>
      </c>
      <c r="G112" s="119">
        <v>56.070000000000007</v>
      </c>
      <c r="H112" s="120">
        <v>60.920000000000009</v>
      </c>
    </row>
    <row r="113" spans="1:8" s="97" customFormat="1" ht="63">
      <c r="A113" s="98">
        <v>103</v>
      </c>
      <c r="B113" s="118" t="s">
        <v>90</v>
      </c>
      <c r="C113" s="87">
        <f t="shared" si="2"/>
        <v>87.47</v>
      </c>
      <c r="D113" s="119">
        <f t="shared" si="3"/>
        <v>82.69</v>
      </c>
      <c r="E113" s="119">
        <v>18</v>
      </c>
      <c r="F113" s="119">
        <v>6</v>
      </c>
      <c r="G113" s="119">
        <v>58.69</v>
      </c>
      <c r="H113" s="120">
        <v>63.47</v>
      </c>
    </row>
    <row r="114" spans="1:8" s="97" customFormat="1" ht="78.75">
      <c r="A114" s="98">
        <v>104</v>
      </c>
      <c r="B114" s="118" t="s">
        <v>227</v>
      </c>
      <c r="C114" s="87">
        <f t="shared" si="2"/>
        <v>81.83</v>
      </c>
      <c r="D114" s="119">
        <f t="shared" si="3"/>
        <v>77.13</v>
      </c>
      <c r="E114" s="119">
        <v>14</v>
      </c>
      <c r="F114" s="119">
        <v>7</v>
      </c>
      <c r="G114" s="119">
        <v>56.129999999999995</v>
      </c>
      <c r="H114" s="120">
        <v>60.83</v>
      </c>
    </row>
    <row r="115" spans="1:8" s="97" customFormat="1" ht="63">
      <c r="A115" s="98">
        <v>105</v>
      </c>
      <c r="B115" s="118" t="s">
        <v>228</v>
      </c>
      <c r="C115" s="87">
        <f t="shared" si="2"/>
        <v>71.62</v>
      </c>
      <c r="D115" s="119">
        <f t="shared" si="3"/>
        <v>67.44</v>
      </c>
      <c r="E115" s="119">
        <v>14</v>
      </c>
      <c r="F115" s="119">
        <v>1</v>
      </c>
      <c r="G115" s="119">
        <v>52.44</v>
      </c>
      <c r="H115" s="120">
        <v>56.62</v>
      </c>
    </row>
    <row r="116" spans="1:8" s="97" customFormat="1" ht="78.75">
      <c r="A116" s="98">
        <v>106</v>
      </c>
      <c r="B116" s="118" t="s">
        <v>229</v>
      </c>
      <c r="C116" s="87">
        <f t="shared" si="2"/>
        <v>76.570000000000007</v>
      </c>
      <c r="D116" s="119">
        <f t="shared" si="3"/>
        <v>72.260000000000005</v>
      </c>
      <c r="E116" s="119">
        <v>18</v>
      </c>
      <c r="F116" s="119">
        <v>1</v>
      </c>
      <c r="G116" s="119">
        <v>53.260000000000005</v>
      </c>
      <c r="H116" s="120">
        <v>57.570000000000007</v>
      </c>
    </row>
    <row r="117" spans="1:8" s="97" customFormat="1" ht="78.75">
      <c r="A117" s="98">
        <v>107</v>
      </c>
      <c r="B117" s="118" t="s">
        <v>91</v>
      </c>
      <c r="C117" s="87">
        <f t="shared" si="2"/>
        <v>86.19</v>
      </c>
      <c r="D117" s="119">
        <f t="shared" si="3"/>
        <v>81.430000000000007</v>
      </c>
      <c r="E117" s="119">
        <v>17</v>
      </c>
      <c r="F117" s="119">
        <v>7</v>
      </c>
      <c r="G117" s="119">
        <v>57.430000000000007</v>
      </c>
      <c r="H117" s="120">
        <v>62.190000000000005</v>
      </c>
    </row>
    <row r="118" spans="1:8" s="97" customFormat="1" ht="63">
      <c r="A118" s="98">
        <v>108</v>
      </c>
      <c r="B118" s="118" t="s">
        <v>92</v>
      </c>
      <c r="C118" s="87">
        <f t="shared" si="2"/>
        <v>83.72999999999999</v>
      </c>
      <c r="D118" s="119">
        <f t="shared" si="3"/>
        <v>79.36</v>
      </c>
      <c r="E118" s="119">
        <v>16</v>
      </c>
      <c r="F118" s="119">
        <v>7</v>
      </c>
      <c r="G118" s="119">
        <v>56.36</v>
      </c>
      <c r="H118" s="120">
        <v>60.73</v>
      </c>
    </row>
    <row r="119" spans="1:8" s="97" customFormat="1" ht="47.25">
      <c r="A119" s="98">
        <v>109</v>
      </c>
      <c r="B119" s="118" t="s">
        <v>93</v>
      </c>
      <c r="C119" s="87">
        <f t="shared" si="2"/>
        <v>70.58</v>
      </c>
      <c r="D119" s="119">
        <f t="shared" si="3"/>
        <v>66.31</v>
      </c>
      <c r="E119" s="119">
        <v>14</v>
      </c>
      <c r="F119" s="119">
        <v>0</v>
      </c>
      <c r="G119" s="119">
        <v>52.31</v>
      </c>
      <c r="H119" s="120">
        <v>56.58</v>
      </c>
    </row>
    <row r="120" spans="1:8" s="97" customFormat="1" ht="63">
      <c r="A120" s="98">
        <v>110</v>
      </c>
      <c r="B120" s="118" t="s">
        <v>230</v>
      </c>
      <c r="C120" s="87">
        <f t="shared" si="2"/>
        <v>79.319999999999993</v>
      </c>
      <c r="D120" s="119">
        <f t="shared" si="3"/>
        <v>75.099999999999994</v>
      </c>
      <c r="E120" s="119">
        <v>18</v>
      </c>
      <c r="F120" s="119">
        <v>7</v>
      </c>
      <c r="G120" s="119">
        <v>50.1</v>
      </c>
      <c r="H120" s="120">
        <v>54.32</v>
      </c>
    </row>
    <row r="121" spans="1:8" s="97" customFormat="1" ht="78.75">
      <c r="A121" s="98">
        <v>111</v>
      </c>
      <c r="B121" s="118" t="s">
        <v>94</v>
      </c>
      <c r="C121" s="87">
        <f t="shared" si="2"/>
        <v>73.539999999999992</v>
      </c>
      <c r="D121" s="119">
        <f t="shared" si="3"/>
        <v>70.289999999999992</v>
      </c>
      <c r="E121" s="119">
        <v>17</v>
      </c>
      <c r="F121" s="119">
        <v>2</v>
      </c>
      <c r="G121" s="119">
        <v>51.29</v>
      </c>
      <c r="H121" s="120">
        <v>54.54</v>
      </c>
    </row>
    <row r="122" spans="1:8" s="97" customFormat="1" ht="78.75">
      <c r="A122" s="98">
        <v>112</v>
      </c>
      <c r="B122" s="118" t="s">
        <v>95</v>
      </c>
      <c r="C122" s="87">
        <f t="shared" si="2"/>
        <v>71.67</v>
      </c>
      <c r="D122" s="119">
        <f t="shared" si="3"/>
        <v>68.83</v>
      </c>
      <c r="E122" s="119">
        <v>12</v>
      </c>
      <c r="F122" s="119">
        <v>1</v>
      </c>
      <c r="G122" s="119">
        <v>55.83</v>
      </c>
      <c r="H122" s="120">
        <v>58.67</v>
      </c>
    </row>
    <row r="123" spans="1:8" s="97" customFormat="1" ht="78.75">
      <c r="A123" s="98">
        <v>113</v>
      </c>
      <c r="B123" s="118" t="s">
        <v>96</v>
      </c>
      <c r="C123" s="87">
        <f t="shared" si="2"/>
        <v>63.15</v>
      </c>
      <c r="D123" s="119">
        <f t="shared" si="3"/>
        <v>58.91</v>
      </c>
      <c r="E123" s="119">
        <v>15</v>
      </c>
      <c r="F123" s="119">
        <v>1</v>
      </c>
      <c r="G123" s="119">
        <v>42.91</v>
      </c>
      <c r="H123" s="120">
        <v>47.15</v>
      </c>
    </row>
    <row r="124" spans="1:8" s="97" customFormat="1" ht="63">
      <c r="A124" s="98">
        <v>114</v>
      </c>
      <c r="B124" s="118" t="s">
        <v>231</v>
      </c>
      <c r="C124" s="87">
        <f t="shared" si="2"/>
        <v>67.75</v>
      </c>
      <c r="D124" s="119">
        <f t="shared" si="3"/>
        <v>64.47</v>
      </c>
      <c r="E124" s="119">
        <v>14</v>
      </c>
      <c r="F124" s="119">
        <v>1</v>
      </c>
      <c r="G124" s="119">
        <v>49.47</v>
      </c>
      <c r="H124" s="120">
        <v>52.75</v>
      </c>
    </row>
    <row r="125" spans="1:8" s="97" customFormat="1" ht="63">
      <c r="A125" s="98">
        <v>115</v>
      </c>
      <c r="B125" s="118" t="s">
        <v>232</v>
      </c>
      <c r="C125" s="87">
        <f t="shared" si="2"/>
        <v>60.99</v>
      </c>
      <c r="D125" s="119">
        <f t="shared" si="3"/>
        <v>58.59</v>
      </c>
      <c r="E125" s="119">
        <v>15</v>
      </c>
      <c r="F125" s="119">
        <v>1</v>
      </c>
      <c r="G125" s="119">
        <v>42.59</v>
      </c>
      <c r="H125" s="120">
        <v>44.99</v>
      </c>
    </row>
    <row r="126" spans="1:8" s="97" customFormat="1" ht="78.75">
      <c r="A126" s="98">
        <v>116</v>
      </c>
      <c r="B126" s="118" t="s">
        <v>97</v>
      </c>
      <c r="C126" s="87">
        <f t="shared" si="2"/>
        <v>75.540000000000006</v>
      </c>
      <c r="D126" s="119">
        <f t="shared" si="3"/>
        <v>72.680000000000007</v>
      </c>
      <c r="E126" s="119">
        <v>21</v>
      </c>
      <c r="F126" s="119">
        <v>1</v>
      </c>
      <c r="G126" s="119">
        <v>50.680000000000007</v>
      </c>
      <c r="H126" s="120">
        <v>53.540000000000006</v>
      </c>
    </row>
    <row r="127" spans="1:8" s="97" customFormat="1" ht="78.75">
      <c r="A127" s="98">
        <v>117</v>
      </c>
      <c r="B127" s="118" t="s">
        <v>98</v>
      </c>
      <c r="C127" s="87">
        <f t="shared" si="2"/>
        <v>71.88</v>
      </c>
      <c r="D127" s="119">
        <f t="shared" si="3"/>
        <v>68.12</v>
      </c>
      <c r="E127" s="119">
        <v>15</v>
      </c>
      <c r="F127" s="119">
        <v>1</v>
      </c>
      <c r="G127" s="119">
        <v>52.120000000000005</v>
      </c>
      <c r="H127" s="120">
        <v>55.88</v>
      </c>
    </row>
    <row r="128" spans="1:8" s="97" customFormat="1" ht="78.75">
      <c r="A128" s="98">
        <v>118</v>
      </c>
      <c r="B128" s="118" t="s">
        <v>99</v>
      </c>
      <c r="C128" s="87">
        <f t="shared" si="2"/>
        <v>74.97</v>
      </c>
      <c r="D128" s="119">
        <f t="shared" si="3"/>
        <v>73.210000000000008</v>
      </c>
      <c r="E128" s="119">
        <v>19</v>
      </c>
      <c r="F128" s="119">
        <v>1</v>
      </c>
      <c r="G128" s="119">
        <v>53.21</v>
      </c>
      <c r="H128" s="120">
        <v>54.97</v>
      </c>
    </row>
    <row r="129" spans="1:8" s="97" customFormat="1" ht="78.75">
      <c r="A129" s="98">
        <v>119</v>
      </c>
      <c r="B129" s="118" t="s">
        <v>100</v>
      </c>
      <c r="C129" s="87">
        <f t="shared" si="2"/>
        <v>77.67</v>
      </c>
      <c r="D129" s="119">
        <f t="shared" si="3"/>
        <v>74.06</v>
      </c>
      <c r="E129" s="119">
        <v>14</v>
      </c>
      <c r="F129" s="119">
        <v>1</v>
      </c>
      <c r="G129" s="119">
        <v>59.06</v>
      </c>
      <c r="H129" s="120">
        <v>62.67</v>
      </c>
    </row>
    <row r="130" spans="1:8" s="97" customFormat="1" ht="78.75">
      <c r="A130" s="98">
        <v>120</v>
      </c>
      <c r="B130" s="118" t="s">
        <v>101</v>
      </c>
      <c r="C130" s="87">
        <f t="shared" si="2"/>
        <v>79.960000000000008</v>
      </c>
      <c r="D130" s="119">
        <f t="shared" si="3"/>
        <v>75.22</v>
      </c>
      <c r="E130" s="119">
        <v>18</v>
      </c>
      <c r="F130" s="119">
        <v>1</v>
      </c>
      <c r="G130" s="119">
        <v>56.22</v>
      </c>
      <c r="H130" s="120">
        <v>60.96</v>
      </c>
    </row>
    <row r="131" spans="1:8" s="97" customFormat="1" ht="78.75">
      <c r="A131" s="98">
        <v>121</v>
      </c>
      <c r="B131" s="118" t="s">
        <v>233</v>
      </c>
      <c r="C131" s="87">
        <f t="shared" si="2"/>
        <v>74.89</v>
      </c>
      <c r="D131" s="119">
        <f t="shared" si="3"/>
        <v>70.48</v>
      </c>
      <c r="E131" s="119">
        <v>15</v>
      </c>
      <c r="F131" s="119">
        <v>1</v>
      </c>
      <c r="G131" s="119">
        <v>54.480000000000004</v>
      </c>
      <c r="H131" s="120">
        <v>58.89</v>
      </c>
    </row>
    <row r="132" spans="1:8" s="97" customFormat="1" ht="78.75">
      <c r="A132" s="98">
        <v>122</v>
      </c>
      <c r="B132" s="118" t="s">
        <v>102</v>
      </c>
      <c r="C132" s="87">
        <f t="shared" si="2"/>
        <v>69.89</v>
      </c>
      <c r="D132" s="119">
        <f t="shared" si="3"/>
        <v>68.17</v>
      </c>
      <c r="E132" s="119">
        <v>15</v>
      </c>
      <c r="F132" s="119">
        <v>0</v>
      </c>
      <c r="G132" s="119">
        <v>53.17</v>
      </c>
      <c r="H132" s="120">
        <v>54.89</v>
      </c>
    </row>
    <row r="133" spans="1:8" s="97" customFormat="1" ht="78.75">
      <c r="A133" s="98">
        <v>123</v>
      </c>
      <c r="B133" s="118" t="s">
        <v>103</v>
      </c>
      <c r="C133" s="87">
        <f t="shared" si="2"/>
        <v>76.55</v>
      </c>
      <c r="D133" s="119">
        <f t="shared" si="3"/>
        <v>72.180000000000007</v>
      </c>
      <c r="E133" s="119">
        <v>17</v>
      </c>
      <c r="F133" s="119">
        <v>0</v>
      </c>
      <c r="G133" s="119">
        <v>55.18</v>
      </c>
      <c r="H133" s="120">
        <v>59.55</v>
      </c>
    </row>
    <row r="134" spans="1:8" s="97" customFormat="1" ht="78.75">
      <c r="A134" s="98">
        <v>124</v>
      </c>
      <c r="B134" s="118" t="s">
        <v>104</v>
      </c>
      <c r="C134" s="87">
        <f t="shared" si="2"/>
        <v>65.8</v>
      </c>
      <c r="D134" s="119">
        <f t="shared" si="3"/>
        <v>61.14</v>
      </c>
      <c r="E134" s="119">
        <v>3</v>
      </c>
      <c r="F134" s="119">
        <v>2</v>
      </c>
      <c r="G134" s="119">
        <v>56.14</v>
      </c>
      <c r="H134" s="120">
        <v>60.8</v>
      </c>
    </row>
    <row r="135" spans="1:8" s="97" customFormat="1" ht="47.25">
      <c r="A135" s="98">
        <v>125</v>
      </c>
      <c r="B135" s="118" t="s">
        <v>234</v>
      </c>
      <c r="C135" s="87">
        <f t="shared" si="2"/>
        <v>61.719999999999992</v>
      </c>
      <c r="D135" s="119">
        <f t="shared" si="3"/>
        <v>57.209999999999994</v>
      </c>
      <c r="E135" s="119">
        <v>3</v>
      </c>
      <c r="F135" s="119">
        <v>0</v>
      </c>
      <c r="G135" s="119">
        <v>54.209999999999994</v>
      </c>
      <c r="H135" s="120">
        <v>58.719999999999992</v>
      </c>
    </row>
    <row r="136" spans="1:8" s="97" customFormat="1" ht="47.25">
      <c r="A136" s="98">
        <v>126</v>
      </c>
      <c r="B136" s="118" t="s">
        <v>235</v>
      </c>
      <c r="C136" s="87">
        <f t="shared" si="2"/>
        <v>83.85</v>
      </c>
      <c r="D136" s="119">
        <f t="shared" si="3"/>
        <v>79.599999999999994</v>
      </c>
      <c r="E136" s="119">
        <v>14.5</v>
      </c>
      <c r="F136" s="119">
        <v>7</v>
      </c>
      <c r="G136" s="119">
        <v>58.1</v>
      </c>
      <c r="H136" s="120">
        <v>62.35</v>
      </c>
    </row>
    <row r="137" spans="1:8" s="97" customFormat="1" ht="63">
      <c r="A137" s="98">
        <v>127</v>
      </c>
      <c r="B137" s="118" t="s">
        <v>236</v>
      </c>
      <c r="C137" s="87">
        <f t="shared" si="2"/>
        <v>55.32</v>
      </c>
      <c r="D137" s="119">
        <f t="shared" si="3"/>
        <v>51.75</v>
      </c>
      <c r="E137" s="119">
        <v>15</v>
      </c>
      <c r="F137" s="119">
        <v>0</v>
      </c>
      <c r="G137" s="119">
        <v>36.75</v>
      </c>
      <c r="H137" s="120">
        <v>40.32</v>
      </c>
    </row>
    <row r="138" spans="1:8" s="97" customFormat="1" ht="63">
      <c r="A138" s="98">
        <v>128</v>
      </c>
      <c r="B138" s="118" t="s">
        <v>237</v>
      </c>
      <c r="C138" s="87">
        <f t="shared" si="2"/>
        <v>77.240000000000009</v>
      </c>
      <c r="D138" s="119">
        <f t="shared" si="3"/>
        <v>73.710000000000008</v>
      </c>
      <c r="E138" s="119">
        <v>17.5</v>
      </c>
      <c r="F138" s="119">
        <v>7</v>
      </c>
      <c r="G138" s="119">
        <v>49.21</v>
      </c>
      <c r="H138" s="120">
        <v>52.74</v>
      </c>
    </row>
    <row r="139" spans="1:8" s="97" customFormat="1" ht="63">
      <c r="A139" s="98">
        <v>129</v>
      </c>
      <c r="B139" s="118" t="s">
        <v>238</v>
      </c>
      <c r="C139" s="87">
        <f t="shared" si="2"/>
        <v>71.83</v>
      </c>
      <c r="D139" s="119">
        <f t="shared" si="3"/>
        <v>67.240000000000009</v>
      </c>
      <c r="E139" s="119">
        <v>12</v>
      </c>
      <c r="F139" s="119">
        <v>0</v>
      </c>
      <c r="G139" s="119">
        <v>55.24</v>
      </c>
      <c r="H139" s="120">
        <v>59.83</v>
      </c>
    </row>
    <row r="140" spans="1:8" s="97" customFormat="1" ht="63">
      <c r="A140" s="98">
        <v>130</v>
      </c>
      <c r="B140" s="118" t="s">
        <v>239</v>
      </c>
      <c r="C140" s="87">
        <f t="shared" ref="C140:C203" si="4">SUM(E140,F140,H140)</f>
        <v>77.17</v>
      </c>
      <c r="D140" s="119">
        <f t="shared" ref="D140:D203" si="5">SUM(E140:G140)</f>
        <v>72.289999999999992</v>
      </c>
      <c r="E140" s="119">
        <v>14</v>
      </c>
      <c r="F140" s="119">
        <v>0</v>
      </c>
      <c r="G140" s="119">
        <v>58.29</v>
      </c>
      <c r="H140" s="120">
        <v>63.17</v>
      </c>
    </row>
    <row r="141" spans="1:8" s="97" customFormat="1" ht="78.75">
      <c r="A141" s="98">
        <v>131</v>
      </c>
      <c r="B141" s="118" t="s">
        <v>240</v>
      </c>
      <c r="C141" s="87">
        <f t="shared" si="4"/>
        <v>74.08</v>
      </c>
      <c r="D141" s="119">
        <f t="shared" si="5"/>
        <v>69.64</v>
      </c>
      <c r="E141" s="119">
        <v>13.5</v>
      </c>
      <c r="F141" s="119">
        <v>0</v>
      </c>
      <c r="G141" s="119">
        <v>56.14</v>
      </c>
      <c r="H141" s="120">
        <v>60.58</v>
      </c>
    </row>
    <row r="142" spans="1:8" s="97" customFormat="1" ht="63">
      <c r="A142" s="98">
        <v>132</v>
      </c>
      <c r="B142" s="118" t="s">
        <v>241</v>
      </c>
      <c r="C142" s="87">
        <f t="shared" si="4"/>
        <v>80.77</v>
      </c>
      <c r="D142" s="119">
        <f t="shared" si="5"/>
        <v>75.86</v>
      </c>
      <c r="E142" s="119">
        <v>15.5</v>
      </c>
      <c r="F142" s="119">
        <v>1</v>
      </c>
      <c r="G142" s="119">
        <v>59.36</v>
      </c>
      <c r="H142" s="120">
        <v>64.27</v>
      </c>
    </row>
    <row r="143" spans="1:8" s="97" customFormat="1" ht="63">
      <c r="A143" s="98">
        <v>133</v>
      </c>
      <c r="B143" s="118" t="s">
        <v>242</v>
      </c>
      <c r="C143" s="87">
        <f t="shared" si="4"/>
        <v>72.31</v>
      </c>
      <c r="D143" s="119">
        <f t="shared" si="5"/>
        <v>68.23</v>
      </c>
      <c r="E143" s="119">
        <v>13.5</v>
      </c>
      <c r="F143" s="119">
        <v>0</v>
      </c>
      <c r="G143" s="119">
        <v>54.730000000000004</v>
      </c>
      <c r="H143" s="120">
        <v>58.81</v>
      </c>
    </row>
    <row r="144" spans="1:8" s="97" customFormat="1" ht="63">
      <c r="A144" s="98">
        <v>134</v>
      </c>
      <c r="B144" s="118" t="s">
        <v>243</v>
      </c>
      <c r="C144" s="87">
        <f t="shared" si="4"/>
        <v>70.78</v>
      </c>
      <c r="D144" s="119">
        <f t="shared" si="5"/>
        <v>67.19</v>
      </c>
      <c r="E144" s="119">
        <v>15</v>
      </c>
      <c r="F144" s="119">
        <v>4</v>
      </c>
      <c r="G144" s="119">
        <v>48.19</v>
      </c>
      <c r="H144" s="120">
        <v>51.78</v>
      </c>
    </row>
    <row r="145" spans="1:8" s="97" customFormat="1" ht="63">
      <c r="A145" s="98">
        <v>135</v>
      </c>
      <c r="B145" s="118" t="s">
        <v>244</v>
      </c>
      <c r="C145" s="87">
        <f t="shared" si="4"/>
        <v>74.13</v>
      </c>
      <c r="D145" s="119">
        <f t="shared" si="5"/>
        <v>69.84</v>
      </c>
      <c r="E145" s="119">
        <v>12</v>
      </c>
      <c r="F145" s="119">
        <v>0</v>
      </c>
      <c r="G145" s="119">
        <v>57.84</v>
      </c>
      <c r="H145" s="120">
        <v>62.13</v>
      </c>
    </row>
    <row r="146" spans="1:8" s="97" customFormat="1" ht="63">
      <c r="A146" s="98">
        <v>136</v>
      </c>
      <c r="B146" s="118" t="s">
        <v>245</v>
      </c>
      <c r="C146" s="87">
        <f t="shared" si="4"/>
        <v>68.430000000000007</v>
      </c>
      <c r="D146" s="119">
        <f t="shared" si="5"/>
        <v>64.259999999999991</v>
      </c>
      <c r="E146" s="119">
        <v>14</v>
      </c>
      <c r="F146" s="119">
        <v>1</v>
      </c>
      <c r="G146" s="119">
        <v>49.26</v>
      </c>
      <c r="H146" s="120">
        <v>53.43</v>
      </c>
    </row>
    <row r="147" spans="1:8" s="97" customFormat="1" ht="63">
      <c r="A147" s="98">
        <v>137</v>
      </c>
      <c r="B147" s="118" t="s">
        <v>105</v>
      </c>
      <c r="C147" s="87">
        <f t="shared" si="4"/>
        <v>89.86</v>
      </c>
      <c r="D147" s="119">
        <f t="shared" si="5"/>
        <v>85.13</v>
      </c>
      <c r="E147" s="119">
        <v>27</v>
      </c>
      <c r="F147" s="119">
        <v>0</v>
      </c>
      <c r="G147" s="119">
        <v>58.13</v>
      </c>
      <c r="H147" s="120">
        <v>62.86</v>
      </c>
    </row>
    <row r="148" spans="1:8" s="97" customFormat="1" ht="78.75">
      <c r="A148" s="98">
        <v>138</v>
      </c>
      <c r="B148" s="118" t="s">
        <v>246</v>
      </c>
      <c r="C148" s="87">
        <f t="shared" si="4"/>
        <v>80.14</v>
      </c>
      <c r="D148" s="119">
        <f t="shared" si="5"/>
        <v>75.16</v>
      </c>
      <c r="E148" s="119">
        <v>15</v>
      </c>
      <c r="F148" s="119">
        <v>1</v>
      </c>
      <c r="G148" s="119">
        <v>59.160000000000004</v>
      </c>
      <c r="H148" s="120">
        <v>64.14</v>
      </c>
    </row>
    <row r="149" spans="1:8" s="97" customFormat="1" ht="63">
      <c r="A149" s="98">
        <v>139</v>
      </c>
      <c r="B149" s="118" t="s">
        <v>247</v>
      </c>
      <c r="C149" s="87">
        <f t="shared" si="4"/>
        <v>76.84</v>
      </c>
      <c r="D149" s="119">
        <f t="shared" si="5"/>
        <v>72.34</v>
      </c>
      <c r="E149" s="119">
        <v>15.5</v>
      </c>
      <c r="F149" s="119">
        <v>1</v>
      </c>
      <c r="G149" s="119">
        <v>55.839999999999996</v>
      </c>
      <c r="H149" s="120">
        <v>60.339999999999996</v>
      </c>
    </row>
    <row r="150" spans="1:8" s="97" customFormat="1" ht="63">
      <c r="A150" s="98">
        <v>140</v>
      </c>
      <c r="B150" s="118" t="s">
        <v>248</v>
      </c>
      <c r="C150" s="87">
        <f t="shared" si="4"/>
        <v>83.47999999999999</v>
      </c>
      <c r="D150" s="119">
        <f t="shared" si="5"/>
        <v>79.05</v>
      </c>
      <c r="E150" s="119">
        <v>21</v>
      </c>
      <c r="F150" s="119">
        <v>2</v>
      </c>
      <c r="G150" s="119">
        <v>56.05</v>
      </c>
      <c r="H150" s="120">
        <v>60.48</v>
      </c>
    </row>
    <row r="151" spans="1:8" s="97" customFormat="1" ht="47.25">
      <c r="A151" s="98">
        <v>141</v>
      </c>
      <c r="B151" s="118" t="s">
        <v>249</v>
      </c>
      <c r="C151" s="87">
        <f t="shared" si="4"/>
        <v>88.6</v>
      </c>
      <c r="D151" s="119">
        <f t="shared" si="5"/>
        <v>84.55</v>
      </c>
      <c r="E151" s="119">
        <v>20.5</v>
      </c>
      <c r="F151" s="119">
        <v>7</v>
      </c>
      <c r="G151" s="119">
        <v>57.05</v>
      </c>
      <c r="H151" s="120">
        <v>61.099999999999994</v>
      </c>
    </row>
    <row r="152" spans="1:8" s="97" customFormat="1" ht="78.75">
      <c r="A152" s="98">
        <v>142</v>
      </c>
      <c r="B152" s="118" t="s">
        <v>250</v>
      </c>
      <c r="C152" s="87">
        <f t="shared" si="4"/>
        <v>78.22</v>
      </c>
      <c r="D152" s="119">
        <f t="shared" si="5"/>
        <v>73.760000000000005</v>
      </c>
      <c r="E152" s="119">
        <v>13</v>
      </c>
      <c r="F152" s="119">
        <v>4</v>
      </c>
      <c r="G152" s="119">
        <v>56.760000000000005</v>
      </c>
      <c r="H152" s="120">
        <v>61.220000000000006</v>
      </c>
    </row>
    <row r="153" spans="1:8" s="97" customFormat="1" ht="63">
      <c r="A153" s="98">
        <v>143</v>
      </c>
      <c r="B153" s="118" t="s">
        <v>251</v>
      </c>
      <c r="C153" s="87">
        <f t="shared" si="4"/>
        <v>73.039999999999992</v>
      </c>
      <c r="D153" s="119">
        <f t="shared" si="5"/>
        <v>69.75</v>
      </c>
      <c r="E153" s="119">
        <v>14.5</v>
      </c>
      <c r="F153" s="119">
        <v>1</v>
      </c>
      <c r="G153" s="119">
        <v>54.25</v>
      </c>
      <c r="H153" s="120">
        <v>57.54</v>
      </c>
    </row>
    <row r="154" spans="1:8" s="97" customFormat="1" ht="63">
      <c r="A154" s="98">
        <v>144</v>
      </c>
      <c r="B154" s="118" t="s">
        <v>252</v>
      </c>
      <c r="C154" s="87">
        <f t="shared" si="4"/>
        <v>82.330000000000013</v>
      </c>
      <c r="D154" s="119">
        <f t="shared" si="5"/>
        <v>77.77000000000001</v>
      </c>
      <c r="E154" s="119">
        <v>14.5</v>
      </c>
      <c r="F154" s="119">
        <v>5</v>
      </c>
      <c r="G154" s="119">
        <v>58.27</v>
      </c>
      <c r="H154" s="120">
        <v>62.830000000000005</v>
      </c>
    </row>
    <row r="155" spans="1:8" s="97" customFormat="1" ht="63">
      <c r="A155" s="98">
        <v>145</v>
      </c>
      <c r="B155" s="118" t="s">
        <v>253</v>
      </c>
      <c r="C155" s="87">
        <f t="shared" si="4"/>
        <v>74.62</v>
      </c>
      <c r="D155" s="119">
        <f t="shared" si="5"/>
        <v>69.86</v>
      </c>
      <c r="E155" s="119">
        <v>13.5</v>
      </c>
      <c r="F155" s="119">
        <v>1</v>
      </c>
      <c r="G155" s="119">
        <v>55.36</v>
      </c>
      <c r="H155" s="120">
        <v>60.12</v>
      </c>
    </row>
    <row r="156" spans="1:8" s="97" customFormat="1" ht="47.25">
      <c r="A156" s="98">
        <v>146</v>
      </c>
      <c r="B156" s="118" t="s">
        <v>254</v>
      </c>
      <c r="C156" s="87">
        <f t="shared" si="4"/>
        <v>54.02</v>
      </c>
      <c r="D156" s="119">
        <f t="shared" si="5"/>
        <v>52.730000000000004</v>
      </c>
      <c r="E156" s="119">
        <v>15</v>
      </c>
      <c r="F156" s="119">
        <v>1</v>
      </c>
      <c r="G156" s="119">
        <v>36.730000000000004</v>
      </c>
      <c r="H156" s="120">
        <v>38.020000000000003</v>
      </c>
    </row>
    <row r="157" spans="1:8" s="97" customFormat="1" ht="63">
      <c r="A157" s="98">
        <v>147</v>
      </c>
      <c r="B157" s="118" t="s">
        <v>255</v>
      </c>
      <c r="C157" s="87">
        <f t="shared" si="4"/>
        <v>75.33</v>
      </c>
      <c r="D157" s="119">
        <f t="shared" si="5"/>
        <v>71.449999999999989</v>
      </c>
      <c r="E157" s="119">
        <v>14.5</v>
      </c>
      <c r="F157" s="119">
        <v>1</v>
      </c>
      <c r="G157" s="119">
        <v>55.949999999999996</v>
      </c>
      <c r="H157" s="120">
        <v>59.83</v>
      </c>
    </row>
    <row r="158" spans="1:8" s="97" customFormat="1" ht="63">
      <c r="A158" s="98">
        <v>148</v>
      </c>
      <c r="B158" s="118" t="s">
        <v>256</v>
      </c>
      <c r="C158" s="87">
        <f t="shared" si="4"/>
        <v>66.39</v>
      </c>
      <c r="D158" s="119">
        <f t="shared" si="5"/>
        <v>62.120000000000005</v>
      </c>
      <c r="E158" s="119">
        <v>13</v>
      </c>
      <c r="F158" s="119">
        <v>1</v>
      </c>
      <c r="G158" s="119">
        <v>48.120000000000005</v>
      </c>
      <c r="H158" s="120">
        <v>52.39</v>
      </c>
    </row>
    <row r="159" spans="1:8" s="97" customFormat="1" ht="63">
      <c r="A159" s="98">
        <v>149</v>
      </c>
      <c r="B159" s="118" t="s">
        <v>257</v>
      </c>
      <c r="C159" s="87">
        <f t="shared" si="4"/>
        <v>71.350000000000009</v>
      </c>
      <c r="D159" s="119">
        <f t="shared" si="5"/>
        <v>67.150000000000006</v>
      </c>
      <c r="E159" s="119">
        <v>14</v>
      </c>
      <c r="F159" s="119">
        <v>1</v>
      </c>
      <c r="G159" s="119">
        <v>52.150000000000006</v>
      </c>
      <c r="H159" s="120">
        <v>56.350000000000009</v>
      </c>
    </row>
    <row r="160" spans="1:8" s="97" customFormat="1" ht="63">
      <c r="A160" s="98">
        <v>150</v>
      </c>
      <c r="B160" s="118" t="s">
        <v>258</v>
      </c>
      <c r="C160" s="87">
        <f t="shared" si="4"/>
        <v>71.97</v>
      </c>
      <c r="D160" s="119">
        <f t="shared" si="5"/>
        <v>67.819999999999993</v>
      </c>
      <c r="E160" s="119">
        <v>14.5</v>
      </c>
      <c r="F160" s="119">
        <v>1</v>
      </c>
      <c r="G160" s="119">
        <v>52.319999999999993</v>
      </c>
      <c r="H160" s="120">
        <v>56.469999999999992</v>
      </c>
    </row>
    <row r="161" spans="1:8" s="97" customFormat="1" ht="63">
      <c r="A161" s="98">
        <v>151</v>
      </c>
      <c r="B161" s="118" t="s">
        <v>259</v>
      </c>
      <c r="C161" s="87">
        <f t="shared" si="4"/>
        <v>74.86</v>
      </c>
      <c r="D161" s="119">
        <f t="shared" si="5"/>
        <v>70.44</v>
      </c>
      <c r="E161" s="119">
        <v>15</v>
      </c>
      <c r="F161" s="119">
        <v>1</v>
      </c>
      <c r="G161" s="119">
        <v>54.44</v>
      </c>
      <c r="H161" s="120">
        <v>58.86</v>
      </c>
    </row>
    <row r="162" spans="1:8" s="97" customFormat="1" ht="63">
      <c r="A162" s="98">
        <v>152</v>
      </c>
      <c r="B162" s="118" t="s">
        <v>260</v>
      </c>
      <c r="C162" s="87">
        <f t="shared" si="4"/>
        <v>73.64</v>
      </c>
      <c r="D162" s="119">
        <f t="shared" si="5"/>
        <v>69.36</v>
      </c>
      <c r="E162" s="119">
        <v>12.5</v>
      </c>
      <c r="F162" s="119">
        <v>1</v>
      </c>
      <c r="G162" s="119">
        <v>55.86</v>
      </c>
      <c r="H162" s="120">
        <v>60.14</v>
      </c>
    </row>
    <row r="163" spans="1:8" s="97" customFormat="1" ht="47.25">
      <c r="A163" s="98">
        <v>153</v>
      </c>
      <c r="B163" s="118" t="s">
        <v>261</v>
      </c>
      <c r="C163" s="87">
        <f t="shared" si="4"/>
        <v>65</v>
      </c>
      <c r="D163" s="119">
        <f t="shared" si="5"/>
        <v>61.15</v>
      </c>
      <c r="E163" s="119">
        <v>14.5</v>
      </c>
      <c r="F163" s="119">
        <v>1</v>
      </c>
      <c r="G163" s="119">
        <v>45.65</v>
      </c>
      <c r="H163" s="120">
        <v>49.5</v>
      </c>
    </row>
    <row r="164" spans="1:8" s="97" customFormat="1" ht="63">
      <c r="A164" s="98">
        <v>154</v>
      </c>
      <c r="B164" s="118" t="s">
        <v>262</v>
      </c>
      <c r="C164" s="87">
        <f t="shared" si="4"/>
        <v>71.960000000000008</v>
      </c>
      <c r="D164" s="119">
        <f t="shared" si="5"/>
        <v>68.680000000000007</v>
      </c>
      <c r="E164" s="119">
        <v>14.5</v>
      </c>
      <c r="F164" s="119">
        <v>1</v>
      </c>
      <c r="G164" s="119">
        <v>53.18</v>
      </c>
      <c r="H164" s="120">
        <v>56.46</v>
      </c>
    </row>
    <row r="165" spans="1:8" s="97" customFormat="1" ht="47.25">
      <c r="A165" s="98">
        <v>155</v>
      </c>
      <c r="B165" s="118" t="s">
        <v>263</v>
      </c>
      <c r="C165" s="87">
        <f t="shared" si="4"/>
        <v>87.57</v>
      </c>
      <c r="D165" s="119">
        <f t="shared" si="5"/>
        <v>82.78</v>
      </c>
      <c r="E165" s="119">
        <v>21</v>
      </c>
      <c r="F165" s="119">
        <v>4</v>
      </c>
      <c r="G165" s="119">
        <v>57.78</v>
      </c>
      <c r="H165" s="120">
        <v>62.57</v>
      </c>
    </row>
    <row r="166" spans="1:8" s="97" customFormat="1" ht="63">
      <c r="A166" s="98">
        <v>156</v>
      </c>
      <c r="B166" s="118" t="s">
        <v>264</v>
      </c>
      <c r="C166" s="87">
        <f t="shared" si="4"/>
        <v>79.11999999999999</v>
      </c>
      <c r="D166" s="119">
        <f t="shared" si="5"/>
        <v>75.179999999999993</v>
      </c>
      <c r="E166" s="119">
        <v>20</v>
      </c>
      <c r="F166" s="119">
        <v>1</v>
      </c>
      <c r="G166" s="119">
        <v>54.179999999999993</v>
      </c>
      <c r="H166" s="120">
        <v>58.11999999999999</v>
      </c>
    </row>
    <row r="167" spans="1:8" s="97" customFormat="1" ht="63">
      <c r="A167" s="98">
        <v>157</v>
      </c>
      <c r="B167" s="118" t="s">
        <v>106</v>
      </c>
      <c r="C167" s="87">
        <f t="shared" si="4"/>
        <v>77.73</v>
      </c>
      <c r="D167" s="119">
        <f t="shared" si="5"/>
        <v>73.14</v>
      </c>
      <c r="E167" s="119">
        <v>15</v>
      </c>
      <c r="F167" s="119">
        <v>5</v>
      </c>
      <c r="G167" s="119">
        <v>53.14</v>
      </c>
      <c r="H167" s="120">
        <v>57.730000000000004</v>
      </c>
    </row>
    <row r="168" spans="1:8" s="97" customFormat="1" ht="63">
      <c r="A168" s="98">
        <v>158</v>
      </c>
      <c r="B168" s="118" t="s">
        <v>107</v>
      </c>
      <c r="C168" s="87">
        <f t="shared" si="4"/>
        <v>67.22</v>
      </c>
      <c r="D168" s="119">
        <f t="shared" si="5"/>
        <v>63.54</v>
      </c>
      <c r="E168" s="119">
        <v>10.5</v>
      </c>
      <c r="F168" s="119">
        <v>1</v>
      </c>
      <c r="G168" s="119">
        <v>52.04</v>
      </c>
      <c r="H168" s="120">
        <v>55.72</v>
      </c>
    </row>
    <row r="169" spans="1:8" s="97" customFormat="1" ht="47.25">
      <c r="A169" s="98">
        <v>159</v>
      </c>
      <c r="B169" s="118" t="s">
        <v>265</v>
      </c>
      <c r="C169" s="87">
        <f t="shared" si="4"/>
        <v>84.09</v>
      </c>
      <c r="D169" s="119">
        <f t="shared" si="5"/>
        <v>79.97</v>
      </c>
      <c r="E169" s="119">
        <v>16.5</v>
      </c>
      <c r="F169" s="119">
        <v>7</v>
      </c>
      <c r="G169" s="119">
        <v>56.47</v>
      </c>
      <c r="H169" s="120">
        <v>60.589999999999996</v>
      </c>
    </row>
    <row r="170" spans="1:8" s="97" customFormat="1" ht="47.25">
      <c r="A170" s="98">
        <v>160</v>
      </c>
      <c r="B170" s="118" t="s">
        <v>108</v>
      </c>
      <c r="C170" s="87">
        <f t="shared" si="4"/>
        <v>79.94</v>
      </c>
      <c r="D170" s="119">
        <f t="shared" si="5"/>
        <v>75.44</v>
      </c>
      <c r="E170" s="119">
        <v>12.5</v>
      </c>
      <c r="F170" s="119">
        <v>7</v>
      </c>
      <c r="G170" s="119">
        <v>55.94</v>
      </c>
      <c r="H170" s="120">
        <v>60.44</v>
      </c>
    </row>
    <row r="171" spans="1:8" s="97" customFormat="1" ht="63">
      <c r="A171" s="98">
        <v>161</v>
      </c>
      <c r="B171" s="118" t="s">
        <v>266</v>
      </c>
      <c r="C171" s="87">
        <f t="shared" si="4"/>
        <v>68.919999999999987</v>
      </c>
      <c r="D171" s="119">
        <f t="shared" si="5"/>
        <v>65.41</v>
      </c>
      <c r="E171" s="119">
        <v>14.5</v>
      </c>
      <c r="F171" s="119">
        <v>1</v>
      </c>
      <c r="G171" s="119">
        <v>49.91</v>
      </c>
      <c r="H171" s="120">
        <v>53.419999999999995</v>
      </c>
    </row>
    <row r="172" spans="1:8" s="97" customFormat="1" ht="63">
      <c r="A172" s="98">
        <v>162</v>
      </c>
      <c r="B172" s="118" t="s">
        <v>267</v>
      </c>
      <c r="C172" s="87">
        <f t="shared" si="4"/>
        <v>34.14</v>
      </c>
      <c r="D172" s="119">
        <f t="shared" si="5"/>
        <v>32.56</v>
      </c>
      <c r="E172" s="119">
        <v>11.5</v>
      </c>
      <c r="F172" s="119">
        <v>1</v>
      </c>
      <c r="G172" s="119">
        <v>20.060000000000002</v>
      </c>
      <c r="H172" s="120">
        <v>21.64</v>
      </c>
    </row>
    <row r="173" spans="1:8" s="97" customFormat="1" ht="63">
      <c r="A173" s="98">
        <v>163</v>
      </c>
      <c r="B173" s="118" t="s">
        <v>268</v>
      </c>
      <c r="C173" s="87">
        <f t="shared" si="4"/>
        <v>74.740000000000009</v>
      </c>
      <c r="D173" s="119">
        <f t="shared" si="5"/>
        <v>70.460000000000008</v>
      </c>
      <c r="E173" s="119">
        <v>14</v>
      </c>
      <c r="F173" s="119">
        <v>2</v>
      </c>
      <c r="G173" s="119">
        <v>54.46</v>
      </c>
      <c r="H173" s="120">
        <v>58.74</v>
      </c>
    </row>
    <row r="174" spans="1:8" s="97" customFormat="1" ht="63">
      <c r="A174" s="98">
        <v>164</v>
      </c>
      <c r="B174" s="118" t="s">
        <v>269</v>
      </c>
      <c r="C174" s="87">
        <f t="shared" si="4"/>
        <v>83.01</v>
      </c>
      <c r="D174" s="119">
        <f t="shared" si="5"/>
        <v>78.52000000000001</v>
      </c>
      <c r="E174" s="119">
        <v>15</v>
      </c>
      <c r="F174" s="119">
        <v>6</v>
      </c>
      <c r="G174" s="119">
        <v>57.52</v>
      </c>
      <c r="H174" s="120">
        <v>62.010000000000005</v>
      </c>
    </row>
    <row r="175" spans="1:8" s="97" customFormat="1" ht="63">
      <c r="A175" s="98">
        <v>165</v>
      </c>
      <c r="B175" s="118" t="s">
        <v>270</v>
      </c>
      <c r="C175" s="87">
        <f t="shared" si="4"/>
        <v>73.66</v>
      </c>
      <c r="D175" s="119">
        <f t="shared" si="5"/>
        <v>69.48</v>
      </c>
      <c r="E175" s="119">
        <v>14</v>
      </c>
      <c r="F175" s="119">
        <v>1</v>
      </c>
      <c r="G175" s="119">
        <v>54.480000000000004</v>
      </c>
      <c r="H175" s="120">
        <v>58.660000000000004</v>
      </c>
    </row>
    <row r="176" spans="1:8" s="97" customFormat="1" ht="63">
      <c r="A176" s="98">
        <v>166</v>
      </c>
      <c r="B176" s="118" t="s">
        <v>271</v>
      </c>
      <c r="C176" s="87">
        <f t="shared" si="4"/>
        <v>75.150000000000006</v>
      </c>
      <c r="D176" s="119">
        <f t="shared" si="5"/>
        <v>70.83</v>
      </c>
      <c r="E176" s="119">
        <v>14</v>
      </c>
      <c r="F176" s="119">
        <v>2</v>
      </c>
      <c r="G176" s="119">
        <v>54.83</v>
      </c>
      <c r="H176" s="120">
        <v>59.15</v>
      </c>
    </row>
    <row r="177" spans="1:8" s="97" customFormat="1" ht="63">
      <c r="A177" s="98">
        <v>167</v>
      </c>
      <c r="B177" s="118" t="s">
        <v>272</v>
      </c>
      <c r="C177" s="87">
        <f t="shared" si="4"/>
        <v>64.31</v>
      </c>
      <c r="D177" s="119">
        <f t="shared" si="5"/>
        <v>60.95</v>
      </c>
      <c r="E177" s="119">
        <v>12.5</v>
      </c>
      <c r="F177" s="119">
        <v>1</v>
      </c>
      <c r="G177" s="119">
        <v>47.45</v>
      </c>
      <c r="H177" s="120">
        <v>50.81</v>
      </c>
    </row>
    <row r="178" spans="1:8" s="97" customFormat="1" ht="63">
      <c r="A178" s="98">
        <v>168</v>
      </c>
      <c r="B178" s="118" t="s">
        <v>273</v>
      </c>
      <c r="C178" s="87">
        <f t="shared" si="4"/>
        <v>75.63</v>
      </c>
      <c r="D178" s="119">
        <f t="shared" si="5"/>
        <v>71.64</v>
      </c>
      <c r="E178" s="119">
        <v>14.5</v>
      </c>
      <c r="F178" s="119">
        <v>1</v>
      </c>
      <c r="G178" s="119">
        <v>56.14</v>
      </c>
      <c r="H178" s="120">
        <v>60.13</v>
      </c>
    </row>
    <row r="179" spans="1:8" s="97" customFormat="1" ht="63">
      <c r="A179" s="98">
        <v>169</v>
      </c>
      <c r="B179" s="118" t="s">
        <v>274</v>
      </c>
      <c r="C179" s="87">
        <f t="shared" si="4"/>
        <v>74.710000000000008</v>
      </c>
      <c r="D179" s="119">
        <f t="shared" si="5"/>
        <v>69.87</v>
      </c>
      <c r="E179" s="119">
        <v>14</v>
      </c>
      <c r="F179" s="119">
        <v>2</v>
      </c>
      <c r="G179" s="119">
        <v>53.870000000000005</v>
      </c>
      <c r="H179" s="120">
        <v>58.710000000000008</v>
      </c>
    </row>
    <row r="180" spans="1:8" s="97" customFormat="1" ht="63">
      <c r="A180" s="98">
        <v>170</v>
      </c>
      <c r="B180" s="118" t="s">
        <v>275</v>
      </c>
      <c r="C180" s="87">
        <f t="shared" si="4"/>
        <v>66.84</v>
      </c>
      <c r="D180" s="119">
        <f t="shared" si="5"/>
        <v>63.89</v>
      </c>
      <c r="E180" s="119">
        <v>13</v>
      </c>
      <c r="F180" s="119">
        <v>1</v>
      </c>
      <c r="G180" s="119">
        <v>49.89</v>
      </c>
      <c r="H180" s="120">
        <v>52.84</v>
      </c>
    </row>
    <row r="181" spans="1:8" s="97" customFormat="1" ht="63">
      <c r="A181" s="98">
        <v>171</v>
      </c>
      <c r="B181" s="118" t="s">
        <v>276</v>
      </c>
      <c r="C181" s="87">
        <f t="shared" si="4"/>
        <v>74.02</v>
      </c>
      <c r="D181" s="119">
        <f t="shared" si="5"/>
        <v>69.259999999999991</v>
      </c>
      <c r="E181" s="119">
        <v>12</v>
      </c>
      <c r="F181" s="119">
        <v>1</v>
      </c>
      <c r="G181" s="119">
        <v>56.26</v>
      </c>
      <c r="H181" s="120">
        <v>61.019999999999996</v>
      </c>
    </row>
    <row r="182" spans="1:8" s="97" customFormat="1" ht="63">
      <c r="A182" s="98">
        <v>172</v>
      </c>
      <c r="B182" s="118" t="s">
        <v>277</v>
      </c>
      <c r="C182" s="87">
        <f t="shared" si="4"/>
        <v>78.44</v>
      </c>
      <c r="D182" s="119">
        <f t="shared" si="5"/>
        <v>73.900000000000006</v>
      </c>
      <c r="E182" s="119">
        <v>15</v>
      </c>
      <c r="F182" s="119">
        <v>4</v>
      </c>
      <c r="G182" s="119">
        <v>54.900000000000006</v>
      </c>
      <c r="H182" s="120">
        <v>59.440000000000005</v>
      </c>
    </row>
    <row r="183" spans="1:8" s="97" customFormat="1" ht="63">
      <c r="A183" s="98">
        <v>173</v>
      </c>
      <c r="B183" s="118" t="s">
        <v>278</v>
      </c>
      <c r="C183" s="87">
        <f t="shared" si="4"/>
        <v>74.180000000000007</v>
      </c>
      <c r="D183" s="119">
        <f t="shared" si="5"/>
        <v>70.45</v>
      </c>
      <c r="E183" s="119">
        <v>16</v>
      </c>
      <c r="F183" s="119">
        <v>3</v>
      </c>
      <c r="G183" s="119">
        <v>51.45</v>
      </c>
      <c r="H183" s="120">
        <v>55.18</v>
      </c>
    </row>
    <row r="184" spans="1:8" s="97" customFormat="1" ht="63">
      <c r="A184" s="98">
        <v>174</v>
      </c>
      <c r="B184" s="118" t="s">
        <v>279</v>
      </c>
      <c r="C184" s="87">
        <f t="shared" si="4"/>
        <v>75.830000000000013</v>
      </c>
      <c r="D184" s="119">
        <f t="shared" si="5"/>
        <v>71.2</v>
      </c>
      <c r="E184" s="119">
        <v>13</v>
      </c>
      <c r="F184" s="119">
        <v>2</v>
      </c>
      <c r="G184" s="119">
        <v>56.2</v>
      </c>
      <c r="H184" s="120">
        <v>60.830000000000005</v>
      </c>
    </row>
    <row r="185" spans="1:8" s="97" customFormat="1" ht="78.75">
      <c r="A185" s="98">
        <v>175</v>
      </c>
      <c r="B185" s="118" t="s">
        <v>280</v>
      </c>
      <c r="C185" s="87">
        <f t="shared" si="4"/>
        <v>69.75</v>
      </c>
      <c r="D185" s="119">
        <f t="shared" si="5"/>
        <v>66.63</v>
      </c>
      <c r="E185" s="119">
        <v>15</v>
      </c>
      <c r="F185" s="119">
        <v>1</v>
      </c>
      <c r="G185" s="119">
        <v>50.629999999999995</v>
      </c>
      <c r="H185" s="120">
        <v>53.749999999999993</v>
      </c>
    </row>
    <row r="186" spans="1:8" s="97" customFormat="1" ht="63">
      <c r="A186" s="98">
        <v>176</v>
      </c>
      <c r="B186" s="118" t="s">
        <v>281</v>
      </c>
      <c r="C186" s="87">
        <f t="shared" si="4"/>
        <v>79.300000000000011</v>
      </c>
      <c r="D186" s="119">
        <f t="shared" si="5"/>
        <v>74.67</v>
      </c>
      <c r="E186" s="119">
        <v>16.5</v>
      </c>
      <c r="F186" s="119">
        <v>2</v>
      </c>
      <c r="G186" s="119">
        <v>56.17</v>
      </c>
      <c r="H186" s="120">
        <v>60.800000000000004</v>
      </c>
    </row>
    <row r="187" spans="1:8" s="97" customFormat="1" ht="78.75">
      <c r="A187" s="98">
        <v>177</v>
      </c>
      <c r="B187" s="118" t="s">
        <v>282</v>
      </c>
      <c r="C187" s="87">
        <f t="shared" si="4"/>
        <v>70.36</v>
      </c>
      <c r="D187" s="119">
        <f t="shared" si="5"/>
        <v>67.66</v>
      </c>
      <c r="E187" s="119">
        <v>13</v>
      </c>
      <c r="F187" s="119">
        <v>1</v>
      </c>
      <c r="G187" s="119">
        <v>53.66</v>
      </c>
      <c r="H187" s="120">
        <v>56.36</v>
      </c>
    </row>
    <row r="188" spans="1:8" s="97" customFormat="1" ht="63">
      <c r="A188" s="98">
        <v>178</v>
      </c>
      <c r="B188" s="118" t="s">
        <v>283</v>
      </c>
      <c r="C188" s="87">
        <f t="shared" si="4"/>
        <v>80.77000000000001</v>
      </c>
      <c r="D188" s="119">
        <f t="shared" si="5"/>
        <v>75.800000000000011</v>
      </c>
      <c r="E188" s="119">
        <v>14</v>
      </c>
      <c r="F188" s="119">
        <v>2</v>
      </c>
      <c r="G188" s="119">
        <v>59.800000000000004</v>
      </c>
      <c r="H188" s="120">
        <v>64.77000000000001</v>
      </c>
    </row>
    <row r="189" spans="1:8" s="97" customFormat="1" ht="63">
      <c r="A189" s="98">
        <v>179</v>
      </c>
      <c r="B189" s="118" t="s">
        <v>284</v>
      </c>
      <c r="C189" s="87">
        <f t="shared" si="4"/>
        <v>57.8</v>
      </c>
      <c r="D189" s="119">
        <f t="shared" si="5"/>
        <v>55.599999999999994</v>
      </c>
      <c r="E189" s="119">
        <v>9</v>
      </c>
      <c r="F189" s="119">
        <v>1</v>
      </c>
      <c r="G189" s="119">
        <v>45.599999999999994</v>
      </c>
      <c r="H189" s="120">
        <v>47.8</v>
      </c>
    </row>
    <row r="190" spans="1:8" s="97" customFormat="1" ht="78.75">
      <c r="A190" s="98">
        <v>180</v>
      </c>
      <c r="B190" s="118" t="s">
        <v>285</v>
      </c>
      <c r="C190" s="87">
        <f t="shared" si="4"/>
        <v>84.03</v>
      </c>
      <c r="D190" s="119">
        <f t="shared" si="5"/>
        <v>79.88</v>
      </c>
      <c r="E190" s="119">
        <v>22</v>
      </c>
      <c r="F190" s="119">
        <v>4</v>
      </c>
      <c r="G190" s="119">
        <v>53.88</v>
      </c>
      <c r="H190" s="120">
        <v>58.03</v>
      </c>
    </row>
    <row r="191" spans="1:8" s="97" customFormat="1" ht="63">
      <c r="A191" s="98">
        <v>181</v>
      </c>
      <c r="B191" s="118" t="s">
        <v>286</v>
      </c>
      <c r="C191" s="87">
        <f t="shared" si="4"/>
        <v>75.64</v>
      </c>
      <c r="D191" s="119">
        <f t="shared" si="5"/>
        <v>71.550000000000011</v>
      </c>
      <c r="E191" s="119">
        <v>13</v>
      </c>
      <c r="F191" s="119">
        <v>1</v>
      </c>
      <c r="G191" s="119">
        <v>57.550000000000004</v>
      </c>
      <c r="H191" s="120">
        <v>61.64</v>
      </c>
    </row>
    <row r="192" spans="1:8" s="97" customFormat="1" ht="63">
      <c r="A192" s="98">
        <v>182</v>
      </c>
      <c r="B192" s="118" t="s">
        <v>287</v>
      </c>
      <c r="C192" s="87">
        <f t="shared" si="4"/>
        <v>67.320000000000007</v>
      </c>
      <c r="D192" s="119">
        <f t="shared" si="5"/>
        <v>63.650000000000006</v>
      </c>
      <c r="E192" s="119">
        <v>12.5</v>
      </c>
      <c r="F192" s="119">
        <v>4</v>
      </c>
      <c r="G192" s="119">
        <v>47.150000000000006</v>
      </c>
      <c r="H192" s="120">
        <v>50.820000000000007</v>
      </c>
    </row>
    <row r="193" spans="1:8" s="97" customFormat="1" ht="78.75">
      <c r="A193" s="98">
        <v>183</v>
      </c>
      <c r="B193" s="118" t="s">
        <v>288</v>
      </c>
      <c r="C193" s="87">
        <f t="shared" si="4"/>
        <v>74.94</v>
      </c>
      <c r="D193" s="119">
        <f t="shared" si="5"/>
        <v>70.3</v>
      </c>
      <c r="E193" s="119">
        <v>12.5</v>
      </c>
      <c r="F193" s="119">
        <v>1</v>
      </c>
      <c r="G193" s="119">
        <v>56.8</v>
      </c>
      <c r="H193" s="120">
        <v>61.44</v>
      </c>
    </row>
    <row r="194" spans="1:8" s="97" customFormat="1" ht="63">
      <c r="A194" s="98">
        <v>184</v>
      </c>
      <c r="B194" s="118" t="s">
        <v>289</v>
      </c>
      <c r="C194" s="87">
        <f t="shared" si="4"/>
        <v>74.64</v>
      </c>
      <c r="D194" s="119">
        <f t="shared" si="5"/>
        <v>70.180000000000007</v>
      </c>
      <c r="E194" s="119">
        <v>12.5</v>
      </c>
      <c r="F194" s="119">
        <v>3</v>
      </c>
      <c r="G194" s="119">
        <v>54.68</v>
      </c>
      <c r="H194" s="120">
        <v>59.14</v>
      </c>
    </row>
    <row r="195" spans="1:8" s="97" customFormat="1" ht="63">
      <c r="A195" s="98">
        <v>185</v>
      </c>
      <c r="B195" s="118" t="s">
        <v>318</v>
      </c>
      <c r="C195" s="87">
        <f t="shared" si="4"/>
        <v>75.87</v>
      </c>
      <c r="D195" s="119">
        <f t="shared" si="5"/>
        <v>71.25</v>
      </c>
      <c r="E195" s="119">
        <v>13.5</v>
      </c>
      <c r="F195" s="119">
        <v>1</v>
      </c>
      <c r="G195" s="119">
        <v>56.75</v>
      </c>
      <c r="H195" s="120">
        <v>61.37</v>
      </c>
    </row>
    <row r="196" spans="1:8" s="97" customFormat="1" ht="78.75">
      <c r="A196" s="98">
        <v>186</v>
      </c>
      <c r="B196" s="118" t="s">
        <v>290</v>
      </c>
      <c r="C196" s="87">
        <f t="shared" si="4"/>
        <v>84.039999999999992</v>
      </c>
      <c r="D196" s="119">
        <f t="shared" si="5"/>
        <v>79.28</v>
      </c>
      <c r="E196" s="119">
        <v>19</v>
      </c>
      <c r="F196" s="119">
        <v>3</v>
      </c>
      <c r="G196" s="119">
        <v>57.28</v>
      </c>
      <c r="H196" s="120">
        <v>62.04</v>
      </c>
    </row>
    <row r="197" spans="1:8" s="97" customFormat="1" ht="63">
      <c r="A197" s="98">
        <v>187</v>
      </c>
      <c r="B197" s="118" t="s">
        <v>110</v>
      </c>
      <c r="C197" s="87">
        <f t="shared" si="4"/>
        <v>67.460000000000008</v>
      </c>
      <c r="D197" s="119">
        <f t="shared" si="5"/>
        <v>63.28</v>
      </c>
      <c r="E197" s="119">
        <v>11.5</v>
      </c>
      <c r="F197" s="119">
        <v>1</v>
      </c>
      <c r="G197" s="119">
        <v>50.78</v>
      </c>
      <c r="H197" s="120">
        <v>54.96</v>
      </c>
    </row>
    <row r="198" spans="1:8" s="97" customFormat="1" ht="78.75">
      <c r="A198" s="98">
        <v>188</v>
      </c>
      <c r="B198" s="118" t="s">
        <v>111</v>
      </c>
      <c r="C198" s="87">
        <f t="shared" si="4"/>
        <v>75.759999999999991</v>
      </c>
      <c r="D198" s="119">
        <f t="shared" si="5"/>
        <v>71.460000000000008</v>
      </c>
      <c r="E198" s="119">
        <v>12</v>
      </c>
      <c r="F198" s="119">
        <v>1</v>
      </c>
      <c r="G198" s="119">
        <v>58.46</v>
      </c>
      <c r="H198" s="120">
        <v>62.76</v>
      </c>
    </row>
    <row r="199" spans="1:8" s="97" customFormat="1" ht="78.75">
      <c r="A199" s="98">
        <v>189</v>
      </c>
      <c r="B199" s="118" t="s">
        <v>112</v>
      </c>
      <c r="C199" s="87">
        <f t="shared" si="4"/>
        <v>73.099999999999994</v>
      </c>
      <c r="D199" s="119">
        <f t="shared" si="5"/>
        <v>69.169999999999987</v>
      </c>
      <c r="E199" s="119">
        <v>13</v>
      </c>
      <c r="F199" s="119">
        <v>1</v>
      </c>
      <c r="G199" s="119">
        <v>55.169999999999995</v>
      </c>
      <c r="H199" s="120">
        <v>59.099999999999994</v>
      </c>
    </row>
    <row r="200" spans="1:8" s="97" customFormat="1" ht="63">
      <c r="A200" s="98">
        <v>190</v>
      </c>
      <c r="B200" s="118" t="s">
        <v>113</v>
      </c>
      <c r="C200" s="87">
        <f t="shared" si="4"/>
        <v>74.890000000000015</v>
      </c>
      <c r="D200" s="119">
        <f t="shared" si="5"/>
        <v>71.540000000000006</v>
      </c>
      <c r="E200" s="119">
        <v>15</v>
      </c>
      <c r="F200" s="119">
        <v>1</v>
      </c>
      <c r="G200" s="119">
        <v>55.540000000000006</v>
      </c>
      <c r="H200" s="120">
        <v>58.890000000000008</v>
      </c>
    </row>
    <row r="201" spans="1:8" s="97" customFormat="1" ht="63">
      <c r="A201" s="98">
        <v>191</v>
      </c>
      <c r="B201" s="118" t="s">
        <v>114</v>
      </c>
      <c r="C201" s="87">
        <f t="shared" si="4"/>
        <v>74.010000000000005</v>
      </c>
      <c r="D201" s="119">
        <f t="shared" si="5"/>
        <v>69.740000000000009</v>
      </c>
      <c r="E201" s="119">
        <v>12</v>
      </c>
      <c r="F201" s="119">
        <v>1</v>
      </c>
      <c r="G201" s="119">
        <v>56.74</v>
      </c>
      <c r="H201" s="120">
        <v>61.010000000000005</v>
      </c>
    </row>
    <row r="202" spans="1:8" s="97" customFormat="1" ht="78.75">
      <c r="A202" s="98">
        <v>192</v>
      </c>
      <c r="B202" s="118" t="s">
        <v>115</v>
      </c>
      <c r="C202" s="87">
        <f t="shared" si="4"/>
        <v>73.91</v>
      </c>
      <c r="D202" s="119">
        <f t="shared" si="5"/>
        <v>70.7</v>
      </c>
      <c r="E202" s="119">
        <v>13.5</v>
      </c>
      <c r="F202" s="119">
        <v>1</v>
      </c>
      <c r="G202" s="119">
        <v>56.2</v>
      </c>
      <c r="H202" s="120">
        <v>59.410000000000004</v>
      </c>
    </row>
    <row r="203" spans="1:8" s="97" customFormat="1" ht="63">
      <c r="A203" s="98">
        <v>193</v>
      </c>
      <c r="B203" s="118" t="s">
        <v>116</v>
      </c>
      <c r="C203" s="87">
        <f t="shared" si="4"/>
        <v>69.53</v>
      </c>
      <c r="D203" s="119">
        <f t="shared" si="5"/>
        <v>67.22</v>
      </c>
      <c r="E203" s="119">
        <v>12.5</v>
      </c>
      <c r="F203" s="119">
        <v>1</v>
      </c>
      <c r="G203" s="119">
        <v>53.72</v>
      </c>
      <c r="H203" s="120">
        <v>56.03</v>
      </c>
    </row>
    <row r="204" spans="1:8" s="97" customFormat="1" ht="63">
      <c r="A204" s="98">
        <v>194</v>
      </c>
      <c r="B204" s="118" t="s">
        <v>117</v>
      </c>
      <c r="C204" s="87">
        <f t="shared" ref="C204:C258" si="6">SUM(E204,F204,H204)</f>
        <v>71.73</v>
      </c>
      <c r="D204" s="119">
        <f t="shared" ref="D204:D258" si="7">SUM(E204:G204)</f>
        <v>69.960000000000008</v>
      </c>
      <c r="E204" s="119">
        <v>15</v>
      </c>
      <c r="F204" s="119">
        <v>1</v>
      </c>
      <c r="G204" s="119">
        <v>53.96</v>
      </c>
      <c r="H204" s="120">
        <v>55.730000000000004</v>
      </c>
    </row>
    <row r="205" spans="1:8" s="97" customFormat="1" ht="63">
      <c r="A205" s="98">
        <v>195</v>
      </c>
      <c r="B205" s="118" t="s">
        <v>118</v>
      </c>
      <c r="C205" s="87">
        <f t="shared" si="6"/>
        <v>75.47</v>
      </c>
      <c r="D205" s="119">
        <f t="shared" si="7"/>
        <v>72.239999999999995</v>
      </c>
      <c r="E205" s="119">
        <v>15</v>
      </c>
      <c r="F205" s="119">
        <v>1</v>
      </c>
      <c r="G205" s="119">
        <v>56.239999999999995</v>
      </c>
      <c r="H205" s="120">
        <v>59.469999999999992</v>
      </c>
    </row>
    <row r="206" spans="1:8" s="97" customFormat="1" ht="63">
      <c r="A206" s="98">
        <v>196</v>
      </c>
      <c r="B206" s="118" t="s">
        <v>119</v>
      </c>
      <c r="C206" s="87">
        <f t="shared" si="6"/>
        <v>75.490000000000009</v>
      </c>
      <c r="D206" s="119">
        <f t="shared" si="7"/>
        <v>72.16</v>
      </c>
      <c r="E206" s="119">
        <v>16</v>
      </c>
      <c r="F206" s="119">
        <v>1</v>
      </c>
      <c r="G206" s="119">
        <v>55.160000000000004</v>
      </c>
      <c r="H206" s="120">
        <v>58.49</v>
      </c>
    </row>
    <row r="207" spans="1:8" s="97" customFormat="1" ht="63">
      <c r="A207" s="98">
        <v>197</v>
      </c>
      <c r="B207" s="118" t="s">
        <v>120</v>
      </c>
      <c r="C207" s="87">
        <f t="shared" si="6"/>
        <v>74.19</v>
      </c>
      <c r="D207" s="119">
        <f t="shared" si="7"/>
        <v>71.14</v>
      </c>
      <c r="E207" s="119">
        <v>15</v>
      </c>
      <c r="F207" s="119">
        <v>1</v>
      </c>
      <c r="G207" s="119">
        <v>55.14</v>
      </c>
      <c r="H207" s="120">
        <v>58.19</v>
      </c>
    </row>
    <row r="208" spans="1:8" s="97" customFormat="1" ht="63">
      <c r="A208" s="98">
        <v>198</v>
      </c>
      <c r="B208" s="118" t="s">
        <v>121</v>
      </c>
      <c r="C208" s="87">
        <f t="shared" si="6"/>
        <v>69.47999999999999</v>
      </c>
      <c r="D208" s="119">
        <f t="shared" si="7"/>
        <v>65.83</v>
      </c>
      <c r="E208" s="119">
        <v>12.5</v>
      </c>
      <c r="F208" s="119">
        <v>1</v>
      </c>
      <c r="G208" s="119">
        <v>52.33</v>
      </c>
      <c r="H208" s="120">
        <v>55.98</v>
      </c>
    </row>
    <row r="209" spans="1:8" s="97" customFormat="1" ht="78.75">
      <c r="A209" s="98">
        <v>199</v>
      </c>
      <c r="B209" s="118" t="s">
        <v>122</v>
      </c>
      <c r="C209" s="87">
        <f t="shared" si="6"/>
        <v>73.33</v>
      </c>
      <c r="D209" s="119">
        <f t="shared" si="7"/>
        <v>70.62</v>
      </c>
      <c r="E209" s="119">
        <v>14</v>
      </c>
      <c r="F209" s="119">
        <v>1</v>
      </c>
      <c r="G209" s="119">
        <v>55.62</v>
      </c>
      <c r="H209" s="120">
        <v>58.33</v>
      </c>
    </row>
    <row r="210" spans="1:8" s="97" customFormat="1" ht="63">
      <c r="A210" s="98">
        <v>200</v>
      </c>
      <c r="B210" s="118" t="s">
        <v>123</v>
      </c>
      <c r="C210" s="87">
        <f t="shared" si="6"/>
        <v>72.88</v>
      </c>
      <c r="D210" s="119">
        <f t="shared" si="7"/>
        <v>69.429999999999993</v>
      </c>
      <c r="E210" s="119">
        <v>12</v>
      </c>
      <c r="F210" s="119">
        <v>1</v>
      </c>
      <c r="G210" s="119">
        <v>56.429999999999993</v>
      </c>
      <c r="H210" s="120">
        <v>59.879999999999995</v>
      </c>
    </row>
    <row r="211" spans="1:8" s="97" customFormat="1" ht="78.75">
      <c r="A211" s="98">
        <v>201</v>
      </c>
      <c r="B211" s="118" t="s">
        <v>124</v>
      </c>
      <c r="C211" s="87">
        <f t="shared" si="6"/>
        <v>81.539999999999992</v>
      </c>
      <c r="D211" s="119">
        <f t="shared" si="7"/>
        <v>76.709999999999994</v>
      </c>
      <c r="E211" s="119">
        <v>14</v>
      </c>
      <c r="F211" s="119">
        <v>4</v>
      </c>
      <c r="G211" s="119">
        <v>58.709999999999994</v>
      </c>
      <c r="H211" s="120">
        <v>63.539999999999992</v>
      </c>
    </row>
    <row r="212" spans="1:8" s="97" customFormat="1" ht="78.75">
      <c r="A212" s="98">
        <v>202</v>
      </c>
      <c r="B212" s="118" t="s">
        <v>291</v>
      </c>
      <c r="C212" s="87">
        <f t="shared" si="6"/>
        <v>75.070000000000007</v>
      </c>
      <c r="D212" s="119">
        <f t="shared" si="7"/>
        <v>71.87</v>
      </c>
      <c r="E212" s="119">
        <v>14</v>
      </c>
      <c r="F212" s="119">
        <v>1</v>
      </c>
      <c r="G212" s="119">
        <v>56.870000000000005</v>
      </c>
      <c r="H212" s="120">
        <v>60.070000000000007</v>
      </c>
    </row>
    <row r="213" spans="1:8" s="97" customFormat="1" ht="63">
      <c r="A213" s="98">
        <v>203</v>
      </c>
      <c r="B213" s="118" t="s">
        <v>125</v>
      </c>
      <c r="C213" s="87">
        <f t="shared" si="6"/>
        <v>77.710000000000008</v>
      </c>
      <c r="D213" s="119">
        <f t="shared" si="7"/>
        <v>73.77000000000001</v>
      </c>
      <c r="E213" s="119">
        <v>19</v>
      </c>
      <c r="F213" s="119">
        <v>1</v>
      </c>
      <c r="G213" s="119">
        <v>53.77</v>
      </c>
      <c r="H213" s="120">
        <v>57.71</v>
      </c>
    </row>
    <row r="214" spans="1:8" s="97" customFormat="1" ht="78.75">
      <c r="A214" s="98">
        <v>204</v>
      </c>
      <c r="B214" s="118" t="s">
        <v>292</v>
      </c>
      <c r="C214" s="87">
        <f t="shared" si="6"/>
        <v>82.53</v>
      </c>
      <c r="D214" s="119">
        <f t="shared" si="7"/>
        <v>77.990000000000009</v>
      </c>
      <c r="E214" s="119">
        <v>19</v>
      </c>
      <c r="F214" s="119">
        <v>3</v>
      </c>
      <c r="G214" s="119">
        <v>55.990000000000009</v>
      </c>
      <c r="H214" s="120">
        <v>60.530000000000008</v>
      </c>
    </row>
    <row r="215" spans="1:8" s="97" customFormat="1" ht="63">
      <c r="A215" s="98">
        <v>205</v>
      </c>
      <c r="B215" s="118" t="s">
        <v>293</v>
      </c>
      <c r="C215" s="87">
        <f t="shared" si="6"/>
        <v>84.240000000000009</v>
      </c>
      <c r="D215" s="119">
        <f t="shared" si="7"/>
        <v>79.539999999999992</v>
      </c>
      <c r="E215" s="119">
        <v>19</v>
      </c>
      <c r="F215" s="119">
        <v>3</v>
      </c>
      <c r="G215" s="119">
        <v>57.54</v>
      </c>
      <c r="H215" s="120">
        <v>62.24</v>
      </c>
    </row>
    <row r="216" spans="1:8" s="97" customFormat="1" ht="63">
      <c r="A216" s="98">
        <v>206</v>
      </c>
      <c r="B216" s="118" t="s">
        <v>294</v>
      </c>
      <c r="C216" s="87">
        <f t="shared" si="6"/>
        <v>67.02000000000001</v>
      </c>
      <c r="D216" s="119">
        <f t="shared" si="7"/>
        <v>64.06</v>
      </c>
      <c r="E216" s="119">
        <v>12.5</v>
      </c>
      <c r="F216" s="119">
        <v>3</v>
      </c>
      <c r="G216" s="119">
        <v>48.56</v>
      </c>
      <c r="H216" s="120">
        <v>51.52</v>
      </c>
    </row>
    <row r="217" spans="1:8" s="97" customFormat="1" ht="63">
      <c r="A217" s="98">
        <v>207</v>
      </c>
      <c r="B217" s="118" t="s">
        <v>295</v>
      </c>
      <c r="C217" s="87">
        <f t="shared" si="6"/>
        <v>77.41</v>
      </c>
      <c r="D217" s="119">
        <f t="shared" si="7"/>
        <v>72.58</v>
      </c>
      <c r="E217" s="119">
        <v>13.5</v>
      </c>
      <c r="F217" s="119">
        <v>1</v>
      </c>
      <c r="G217" s="119">
        <v>58.08</v>
      </c>
      <c r="H217" s="120">
        <v>62.91</v>
      </c>
    </row>
    <row r="218" spans="1:8" s="97" customFormat="1" ht="63">
      <c r="A218" s="98">
        <v>208</v>
      </c>
      <c r="B218" s="118" t="s">
        <v>296</v>
      </c>
      <c r="C218" s="87">
        <f t="shared" si="6"/>
        <v>72.069999999999993</v>
      </c>
      <c r="D218" s="119">
        <f t="shared" si="7"/>
        <v>67.52</v>
      </c>
      <c r="E218" s="119">
        <v>11</v>
      </c>
      <c r="F218" s="119">
        <v>1</v>
      </c>
      <c r="G218" s="119">
        <v>55.519999999999996</v>
      </c>
      <c r="H218" s="120">
        <v>60.069999999999993</v>
      </c>
    </row>
    <row r="219" spans="1:8" s="97" customFormat="1" ht="63">
      <c r="A219" s="98">
        <v>209</v>
      </c>
      <c r="B219" s="118" t="s">
        <v>297</v>
      </c>
      <c r="C219" s="87">
        <f t="shared" si="6"/>
        <v>75.209999999999994</v>
      </c>
      <c r="D219" s="119">
        <f t="shared" si="7"/>
        <v>70.849999999999994</v>
      </c>
      <c r="E219" s="119">
        <v>15</v>
      </c>
      <c r="F219" s="119">
        <v>1</v>
      </c>
      <c r="G219" s="119">
        <v>54.849999999999994</v>
      </c>
      <c r="H219" s="120">
        <v>59.209999999999994</v>
      </c>
    </row>
    <row r="220" spans="1:8" s="97" customFormat="1" ht="63">
      <c r="A220" s="98">
        <v>210</v>
      </c>
      <c r="B220" s="118" t="s">
        <v>298</v>
      </c>
      <c r="C220" s="87">
        <f t="shared" si="6"/>
        <v>79.199999999999989</v>
      </c>
      <c r="D220" s="119">
        <f t="shared" si="7"/>
        <v>74.209999999999994</v>
      </c>
      <c r="E220" s="119">
        <v>14</v>
      </c>
      <c r="F220" s="119">
        <v>2</v>
      </c>
      <c r="G220" s="119">
        <v>58.209999999999994</v>
      </c>
      <c r="H220" s="120">
        <v>63.199999999999996</v>
      </c>
    </row>
    <row r="221" spans="1:8" s="97" customFormat="1" ht="63">
      <c r="A221" s="98">
        <v>211</v>
      </c>
      <c r="B221" s="118" t="s">
        <v>299</v>
      </c>
      <c r="C221" s="87">
        <f t="shared" si="6"/>
        <v>78.91</v>
      </c>
      <c r="D221" s="119">
        <f t="shared" si="7"/>
        <v>74.02000000000001</v>
      </c>
      <c r="E221" s="119">
        <v>15</v>
      </c>
      <c r="F221" s="119">
        <v>1</v>
      </c>
      <c r="G221" s="119">
        <v>58.02</v>
      </c>
      <c r="H221" s="120">
        <v>62.910000000000004</v>
      </c>
    </row>
    <row r="222" spans="1:8" s="97" customFormat="1" ht="63">
      <c r="A222" s="98">
        <v>212</v>
      </c>
      <c r="B222" s="118" t="s">
        <v>300</v>
      </c>
      <c r="C222" s="87">
        <f t="shared" si="6"/>
        <v>74.12</v>
      </c>
      <c r="D222" s="119">
        <f t="shared" si="7"/>
        <v>69.710000000000008</v>
      </c>
      <c r="E222" s="119">
        <v>14</v>
      </c>
      <c r="F222" s="119">
        <v>1</v>
      </c>
      <c r="G222" s="119">
        <v>54.71</v>
      </c>
      <c r="H222" s="120">
        <v>59.120000000000005</v>
      </c>
    </row>
    <row r="223" spans="1:8" s="97" customFormat="1" ht="63">
      <c r="A223" s="98">
        <v>213</v>
      </c>
      <c r="B223" s="118" t="s">
        <v>301</v>
      </c>
      <c r="C223" s="87">
        <f t="shared" si="6"/>
        <v>69.099999999999994</v>
      </c>
      <c r="D223" s="119">
        <f t="shared" si="7"/>
        <v>64.86</v>
      </c>
      <c r="E223" s="119">
        <v>13</v>
      </c>
      <c r="F223" s="119">
        <v>1</v>
      </c>
      <c r="G223" s="119">
        <v>50.86</v>
      </c>
      <c r="H223" s="120">
        <v>55.1</v>
      </c>
    </row>
    <row r="224" spans="1:8" s="97" customFormat="1" ht="63">
      <c r="A224" s="98">
        <v>214</v>
      </c>
      <c r="B224" s="118" t="s">
        <v>302</v>
      </c>
      <c r="C224" s="87">
        <f t="shared" si="6"/>
        <v>71.92</v>
      </c>
      <c r="D224" s="119">
        <f t="shared" si="7"/>
        <v>69.73</v>
      </c>
      <c r="E224" s="119">
        <v>13</v>
      </c>
      <c r="F224" s="119">
        <v>2</v>
      </c>
      <c r="G224" s="119">
        <v>54.730000000000004</v>
      </c>
      <c r="H224" s="120">
        <v>56.92</v>
      </c>
    </row>
    <row r="225" spans="1:8" s="97" customFormat="1" ht="63">
      <c r="A225" s="98">
        <v>215</v>
      </c>
      <c r="B225" s="118" t="s">
        <v>303</v>
      </c>
      <c r="C225" s="87">
        <f t="shared" si="6"/>
        <v>73.81</v>
      </c>
      <c r="D225" s="119">
        <f t="shared" si="7"/>
        <v>69.350000000000009</v>
      </c>
      <c r="E225" s="119">
        <v>15.5</v>
      </c>
      <c r="F225" s="119">
        <v>1</v>
      </c>
      <c r="G225" s="119">
        <v>52.850000000000009</v>
      </c>
      <c r="H225" s="120">
        <v>57.310000000000009</v>
      </c>
    </row>
    <row r="226" spans="1:8" s="97" customFormat="1" ht="63">
      <c r="A226" s="98">
        <v>216</v>
      </c>
      <c r="B226" s="118" t="s">
        <v>304</v>
      </c>
      <c r="C226" s="87">
        <f t="shared" si="6"/>
        <v>75.899999999999991</v>
      </c>
      <c r="D226" s="119">
        <f t="shared" si="7"/>
        <v>71.209999999999994</v>
      </c>
      <c r="E226" s="119">
        <v>13</v>
      </c>
      <c r="F226" s="119">
        <v>1</v>
      </c>
      <c r="G226" s="119">
        <v>57.209999999999994</v>
      </c>
      <c r="H226" s="120">
        <v>61.899999999999991</v>
      </c>
    </row>
    <row r="227" spans="1:8" s="97" customFormat="1" ht="63">
      <c r="A227" s="98">
        <v>217</v>
      </c>
      <c r="B227" s="118" t="s">
        <v>305</v>
      </c>
      <c r="C227" s="87">
        <f t="shared" si="6"/>
        <v>65.86</v>
      </c>
      <c r="D227" s="119">
        <f t="shared" si="7"/>
        <v>62.5</v>
      </c>
      <c r="E227" s="119">
        <v>11.5</v>
      </c>
      <c r="F227" s="119">
        <v>1</v>
      </c>
      <c r="G227" s="119">
        <v>50</v>
      </c>
      <c r="H227" s="120">
        <v>53.36</v>
      </c>
    </row>
    <row r="228" spans="1:8" s="97" customFormat="1" ht="47.25">
      <c r="A228" s="98">
        <v>218</v>
      </c>
      <c r="B228" s="118" t="s">
        <v>306</v>
      </c>
      <c r="C228" s="87">
        <f t="shared" si="6"/>
        <v>71.240000000000009</v>
      </c>
      <c r="D228" s="119">
        <f t="shared" si="7"/>
        <v>66.650000000000006</v>
      </c>
      <c r="E228" s="119">
        <v>11</v>
      </c>
      <c r="F228" s="119">
        <v>1</v>
      </c>
      <c r="G228" s="119">
        <v>54.650000000000006</v>
      </c>
      <c r="H228" s="120">
        <v>59.240000000000009</v>
      </c>
    </row>
    <row r="229" spans="1:8" s="97" customFormat="1" ht="47.25">
      <c r="A229" s="98">
        <v>219</v>
      </c>
      <c r="B229" s="118" t="s">
        <v>307</v>
      </c>
      <c r="C229" s="87">
        <f t="shared" si="6"/>
        <v>73.289999999999992</v>
      </c>
      <c r="D229" s="119">
        <f t="shared" si="7"/>
        <v>68.739999999999995</v>
      </c>
      <c r="E229" s="119">
        <v>12</v>
      </c>
      <c r="F229" s="119">
        <v>1</v>
      </c>
      <c r="G229" s="119">
        <v>55.739999999999995</v>
      </c>
      <c r="H229" s="120">
        <v>60.289999999999992</v>
      </c>
    </row>
    <row r="230" spans="1:8" s="97" customFormat="1" ht="47.25">
      <c r="A230" s="98">
        <v>220</v>
      </c>
      <c r="B230" s="118" t="s">
        <v>308</v>
      </c>
      <c r="C230" s="87">
        <f t="shared" si="6"/>
        <v>79.47</v>
      </c>
      <c r="D230" s="119">
        <f t="shared" si="7"/>
        <v>74.81</v>
      </c>
      <c r="E230" s="119">
        <v>13</v>
      </c>
      <c r="F230" s="119">
        <v>5</v>
      </c>
      <c r="G230" s="119">
        <v>56.81</v>
      </c>
      <c r="H230" s="120">
        <v>61.47</v>
      </c>
    </row>
    <row r="231" spans="1:8" s="97" customFormat="1" ht="63">
      <c r="A231" s="98">
        <v>221</v>
      </c>
      <c r="B231" s="118" t="s">
        <v>126</v>
      </c>
      <c r="C231" s="87">
        <f t="shared" si="6"/>
        <v>74.44</v>
      </c>
      <c r="D231" s="119">
        <f t="shared" si="7"/>
        <v>70.42</v>
      </c>
      <c r="E231" s="119">
        <v>11</v>
      </c>
      <c r="F231" s="119">
        <v>6</v>
      </c>
      <c r="G231" s="119">
        <v>53.42</v>
      </c>
      <c r="H231" s="120">
        <v>57.44</v>
      </c>
    </row>
    <row r="232" spans="1:8" s="97" customFormat="1" ht="63">
      <c r="A232" s="98">
        <v>222</v>
      </c>
      <c r="B232" s="118" t="s">
        <v>127</v>
      </c>
      <c r="C232" s="87">
        <f t="shared" si="6"/>
        <v>74.72999999999999</v>
      </c>
      <c r="D232" s="119">
        <f t="shared" si="7"/>
        <v>71.12</v>
      </c>
      <c r="E232" s="119">
        <v>15</v>
      </c>
      <c r="F232" s="119">
        <v>6</v>
      </c>
      <c r="G232" s="119">
        <v>50.12</v>
      </c>
      <c r="H232" s="120">
        <v>53.73</v>
      </c>
    </row>
    <row r="233" spans="1:8" s="97" customFormat="1" ht="47.25">
      <c r="A233" s="98">
        <v>223</v>
      </c>
      <c r="B233" s="118" t="s">
        <v>309</v>
      </c>
      <c r="C233" s="87">
        <f t="shared" si="6"/>
        <v>71.59</v>
      </c>
      <c r="D233" s="119">
        <f t="shared" si="7"/>
        <v>67.63</v>
      </c>
      <c r="E233" s="119">
        <v>11.5</v>
      </c>
      <c r="F233" s="119">
        <v>4</v>
      </c>
      <c r="G233" s="119">
        <v>52.129999999999995</v>
      </c>
      <c r="H233" s="120">
        <v>56.089999999999996</v>
      </c>
    </row>
    <row r="234" spans="1:8" s="97" customFormat="1" ht="63">
      <c r="A234" s="98">
        <v>224</v>
      </c>
      <c r="B234" s="118" t="s">
        <v>310</v>
      </c>
      <c r="C234" s="87">
        <f t="shared" si="6"/>
        <v>86.84</v>
      </c>
      <c r="D234" s="119">
        <f t="shared" si="7"/>
        <v>83.05</v>
      </c>
      <c r="E234" s="119">
        <v>21</v>
      </c>
      <c r="F234" s="119">
        <v>5</v>
      </c>
      <c r="G234" s="119">
        <v>57.05</v>
      </c>
      <c r="H234" s="120">
        <v>60.839999999999996</v>
      </c>
    </row>
    <row r="235" spans="1:8" s="97" customFormat="1" ht="47.25">
      <c r="A235" s="98">
        <v>225</v>
      </c>
      <c r="B235" s="118" t="s">
        <v>311</v>
      </c>
      <c r="C235" s="87">
        <f t="shared" si="6"/>
        <v>79.75</v>
      </c>
      <c r="D235" s="119">
        <f t="shared" si="7"/>
        <v>75.180000000000007</v>
      </c>
      <c r="E235" s="119">
        <v>15.5</v>
      </c>
      <c r="F235" s="119">
        <v>4</v>
      </c>
      <c r="G235" s="119">
        <v>55.68</v>
      </c>
      <c r="H235" s="120">
        <v>60.25</v>
      </c>
    </row>
    <row r="236" spans="1:8" s="97" customFormat="1" ht="63">
      <c r="A236" s="98">
        <v>226</v>
      </c>
      <c r="B236" s="118" t="s">
        <v>312</v>
      </c>
      <c r="C236" s="87">
        <f t="shared" si="6"/>
        <v>89.070000000000007</v>
      </c>
      <c r="D236" s="119">
        <f t="shared" si="7"/>
        <v>85.23</v>
      </c>
      <c r="E236" s="119">
        <v>23</v>
      </c>
      <c r="F236" s="119">
        <v>7</v>
      </c>
      <c r="G236" s="119">
        <v>55.230000000000004</v>
      </c>
      <c r="H236" s="120">
        <v>59.070000000000007</v>
      </c>
    </row>
    <row r="237" spans="1:8" s="97" customFormat="1" ht="63">
      <c r="A237" s="98">
        <v>227</v>
      </c>
      <c r="B237" s="118" t="s">
        <v>128</v>
      </c>
      <c r="C237" s="87">
        <f t="shared" si="6"/>
        <v>75.489999999999995</v>
      </c>
      <c r="D237" s="119">
        <f t="shared" si="7"/>
        <v>71.900000000000006</v>
      </c>
      <c r="E237" s="119">
        <v>13</v>
      </c>
      <c r="F237" s="119">
        <v>7</v>
      </c>
      <c r="G237" s="119">
        <v>51.9</v>
      </c>
      <c r="H237" s="120">
        <v>55.489999999999995</v>
      </c>
    </row>
    <row r="238" spans="1:8" s="97" customFormat="1" ht="63">
      <c r="A238" s="98">
        <v>228</v>
      </c>
      <c r="B238" s="118" t="s">
        <v>313</v>
      </c>
      <c r="C238" s="87">
        <f t="shared" si="6"/>
        <v>83.22999999999999</v>
      </c>
      <c r="D238" s="119">
        <f t="shared" si="7"/>
        <v>78.56</v>
      </c>
      <c r="E238" s="119">
        <v>17.5</v>
      </c>
      <c r="F238" s="119">
        <v>7</v>
      </c>
      <c r="G238" s="119">
        <v>54.059999999999995</v>
      </c>
      <c r="H238" s="120">
        <v>58.73</v>
      </c>
    </row>
    <row r="239" spans="1:8" s="97" customFormat="1" ht="63">
      <c r="A239" s="98">
        <v>229</v>
      </c>
      <c r="B239" s="118" t="s">
        <v>129</v>
      </c>
      <c r="C239" s="87">
        <f t="shared" si="6"/>
        <v>81.889999999999986</v>
      </c>
      <c r="D239" s="119">
        <f t="shared" si="7"/>
        <v>78.099999999999994</v>
      </c>
      <c r="E239" s="119">
        <v>18</v>
      </c>
      <c r="F239" s="119">
        <v>5</v>
      </c>
      <c r="G239" s="119">
        <v>55.099999999999994</v>
      </c>
      <c r="H239" s="120">
        <v>58.889999999999993</v>
      </c>
    </row>
    <row r="240" spans="1:8" s="97" customFormat="1" ht="63">
      <c r="A240" s="98">
        <v>230</v>
      </c>
      <c r="B240" s="118" t="s">
        <v>130</v>
      </c>
      <c r="C240" s="87">
        <f t="shared" si="6"/>
        <v>85.83</v>
      </c>
      <c r="D240" s="119">
        <f t="shared" si="7"/>
        <v>81.38</v>
      </c>
      <c r="E240" s="119">
        <v>18</v>
      </c>
      <c r="F240" s="119">
        <v>6</v>
      </c>
      <c r="G240" s="119">
        <v>57.379999999999995</v>
      </c>
      <c r="H240" s="120">
        <v>61.83</v>
      </c>
    </row>
    <row r="241" spans="1:8" s="97" customFormat="1" ht="47.25">
      <c r="A241" s="98">
        <v>231</v>
      </c>
      <c r="B241" s="118" t="s">
        <v>131</v>
      </c>
      <c r="C241" s="87">
        <f t="shared" si="6"/>
        <v>79.419999999999987</v>
      </c>
      <c r="D241" s="119">
        <f t="shared" si="7"/>
        <v>74.59</v>
      </c>
      <c r="E241" s="119">
        <v>16</v>
      </c>
      <c r="F241" s="119">
        <v>0</v>
      </c>
      <c r="G241" s="119">
        <v>58.589999999999996</v>
      </c>
      <c r="H241" s="120">
        <v>63.419999999999995</v>
      </c>
    </row>
    <row r="242" spans="1:8" s="97" customFormat="1" ht="63">
      <c r="A242" s="98">
        <v>232</v>
      </c>
      <c r="B242" s="118" t="s">
        <v>132</v>
      </c>
      <c r="C242" s="87">
        <f t="shared" si="6"/>
        <v>85.16</v>
      </c>
      <c r="D242" s="119">
        <f t="shared" si="7"/>
        <v>80.180000000000007</v>
      </c>
      <c r="E242" s="119">
        <v>14.5</v>
      </c>
      <c r="F242" s="119">
        <v>6</v>
      </c>
      <c r="G242" s="119">
        <v>59.68</v>
      </c>
      <c r="H242" s="120">
        <v>64.66</v>
      </c>
    </row>
    <row r="243" spans="1:8" s="97" customFormat="1" ht="63">
      <c r="A243" s="98">
        <v>233</v>
      </c>
      <c r="B243" s="118" t="s">
        <v>133</v>
      </c>
      <c r="C243" s="87">
        <f t="shared" si="6"/>
        <v>86.34</v>
      </c>
      <c r="D243" s="119">
        <f t="shared" si="7"/>
        <v>81.5</v>
      </c>
      <c r="E243" s="119">
        <v>18</v>
      </c>
      <c r="F243" s="119">
        <v>5</v>
      </c>
      <c r="G243" s="119">
        <v>58.5</v>
      </c>
      <c r="H243" s="120">
        <v>63.34</v>
      </c>
    </row>
    <row r="244" spans="1:8" s="97" customFormat="1" ht="63">
      <c r="A244" s="98">
        <v>234</v>
      </c>
      <c r="B244" s="118" t="s">
        <v>134</v>
      </c>
      <c r="C244" s="87">
        <f t="shared" si="6"/>
        <v>81.88</v>
      </c>
      <c r="D244" s="119">
        <f t="shared" si="7"/>
        <v>77.56</v>
      </c>
      <c r="E244" s="119">
        <v>18</v>
      </c>
      <c r="F244" s="119">
        <v>6</v>
      </c>
      <c r="G244" s="119">
        <v>53.56</v>
      </c>
      <c r="H244" s="120">
        <v>57.88</v>
      </c>
    </row>
    <row r="245" spans="1:8" s="97" customFormat="1" ht="63">
      <c r="A245" s="98">
        <v>235</v>
      </c>
      <c r="B245" s="118" t="s">
        <v>314</v>
      </c>
      <c r="C245" s="87">
        <f t="shared" si="6"/>
        <v>79.800000000000011</v>
      </c>
      <c r="D245" s="119">
        <f t="shared" si="7"/>
        <v>75.59</v>
      </c>
      <c r="E245" s="119">
        <v>18</v>
      </c>
      <c r="F245" s="119">
        <v>7</v>
      </c>
      <c r="G245" s="119">
        <v>50.59</v>
      </c>
      <c r="H245" s="120">
        <v>54.800000000000004</v>
      </c>
    </row>
    <row r="246" spans="1:8" s="97" customFormat="1" ht="63">
      <c r="A246" s="98">
        <v>236</v>
      </c>
      <c r="B246" s="118" t="s">
        <v>315</v>
      </c>
      <c r="C246" s="87">
        <f t="shared" si="6"/>
        <v>82.83</v>
      </c>
      <c r="D246" s="119">
        <f t="shared" si="7"/>
        <v>78.53</v>
      </c>
      <c r="E246" s="119">
        <v>16</v>
      </c>
      <c r="F246" s="119">
        <v>7</v>
      </c>
      <c r="G246" s="119">
        <v>55.53</v>
      </c>
      <c r="H246" s="120">
        <v>59.83</v>
      </c>
    </row>
    <row r="247" spans="1:8" s="97" customFormat="1" ht="78.75">
      <c r="A247" s="98">
        <v>237</v>
      </c>
      <c r="B247" s="118" t="s">
        <v>316</v>
      </c>
      <c r="C247" s="87">
        <f t="shared" si="6"/>
        <v>78.290000000000006</v>
      </c>
      <c r="D247" s="119">
        <f t="shared" si="7"/>
        <v>74.09</v>
      </c>
      <c r="E247" s="119">
        <v>16</v>
      </c>
      <c r="F247" s="119">
        <v>5</v>
      </c>
      <c r="G247" s="119">
        <v>53.09</v>
      </c>
      <c r="H247" s="120">
        <v>57.290000000000006</v>
      </c>
    </row>
    <row r="248" spans="1:8" s="97" customFormat="1" ht="63">
      <c r="A248" s="98">
        <v>238</v>
      </c>
      <c r="B248" s="118" t="s">
        <v>135</v>
      </c>
      <c r="C248" s="87">
        <f t="shared" si="6"/>
        <v>70.05</v>
      </c>
      <c r="D248" s="119">
        <f t="shared" si="7"/>
        <v>65.819999999999993</v>
      </c>
      <c r="E248" s="119">
        <v>11.5</v>
      </c>
      <c r="F248" s="119">
        <v>5</v>
      </c>
      <c r="G248" s="119">
        <v>49.32</v>
      </c>
      <c r="H248" s="120">
        <v>53.55</v>
      </c>
    </row>
    <row r="249" spans="1:8" s="97" customFormat="1" ht="63">
      <c r="A249" s="98">
        <v>239</v>
      </c>
      <c r="B249" s="118" t="s">
        <v>144</v>
      </c>
      <c r="C249" s="87">
        <f t="shared" si="6"/>
        <v>50</v>
      </c>
      <c r="D249" s="119">
        <f t="shared" si="7"/>
        <v>46</v>
      </c>
      <c r="E249" s="119">
        <v>0</v>
      </c>
      <c r="F249" s="119">
        <v>0</v>
      </c>
      <c r="G249" s="119">
        <v>46</v>
      </c>
      <c r="H249" s="120">
        <v>50</v>
      </c>
    </row>
    <row r="250" spans="1:8" s="97" customFormat="1" ht="63">
      <c r="A250" s="98">
        <v>240</v>
      </c>
      <c r="B250" s="118" t="s">
        <v>136</v>
      </c>
      <c r="C250" s="87">
        <f t="shared" si="6"/>
        <v>83.58</v>
      </c>
      <c r="D250" s="119">
        <f t="shared" si="7"/>
        <v>79.400000000000006</v>
      </c>
      <c r="E250" s="119">
        <v>19</v>
      </c>
      <c r="F250" s="119">
        <v>5</v>
      </c>
      <c r="G250" s="119">
        <v>55.4</v>
      </c>
      <c r="H250" s="120">
        <v>59.58</v>
      </c>
    </row>
    <row r="251" spans="1:8" s="97" customFormat="1" ht="78.75">
      <c r="A251" s="98">
        <v>241</v>
      </c>
      <c r="B251" s="118" t="s">
        <v>137</v>
      </c>
      <c r="C251" s="87">
        <f t="shared" si="6"/>
        <v>86.65</v>
      </c>
      <c r="D251" s="119">
        <f t="shared" si="7"/>
        <v>82.03</v>
      </c>
      <c r="E251" s="119">
        <v>19</v>
      </c>
      <c r="F251" s="119">
        <v>6</v>
      </c>
      <c r="G251" s="119">
        <v>57.03</v>
      </c>
      <c r="H251" s="120">
        <v>61.65</v>
      </c>
    </row>
    <row r="252" spans="1:8" s="97" customFormat="1" ht="63">
      <c r="A252" s="98">
        <v>242</v>
      </c>
      <c r="B252" s="118" t="s">
        <v>317</v>
      </c>
      <c r="C252" s="87">
        <f t="shared" si="6"/>
        <v>83.57</v>
      </c>
      <c r="D252" s="119">
        <f t="shared" si="7"/>
        <v>79.31</v>
      </c>
      <c r="E252" s="119">
        <v>18.5</v>
      </c>
      <c r="F252" s="119">
        <v>4</v>
      </c>
      <c r="G252" s="119">
        <v>56.81</v>
      </c>
      <c r="H252" s="120">
        <v>61.07</v>
      </c>
    </row>
    <row r="253" spans="1:8" s="97" customFormat="1" ht="63">
      <c r="A253" s="98">
        <v>243</v>
      </c>
      <c r="B253" s="118" t="s">
        <v>138</v>
      </c>
      <c r="C253" s="87">
        <f t="shared" si="6"/>
        <v>90.199999999999989</v>
      </c>
      <c r="D253" s="119">
        <f t="shared" si="7"/>
        <v>85.41</v>
      </c>
      <c r="E253" s="119">
        <v>20.5</v>
      </c>
      <c r="F253" s="119">
        <v>7</v>
      </c>
      <c r="G253" s="119">
        <v>57.91</v>
      </c>
      <c r="H253" s="120">
        <v>62.699999999999996</v>
      </c>
    </row>
    <row r="254" spans="1:8" s="97" customFormat="1" ht="78.75">
      <c r="A254" s="98">
        <v>244</v>
      </c>
      <c r="B254" s="118" t="s">
        <v>139</v>
      </c>
      <c r="C254" s="87">
        <f t="shared" si="6"/>
        <v>77.56</v>
      </c>
      <c r="D254" s="119">
        <f t="shared" si="7"/>
        <v>73.36</v>
      </c>
      <c r="E254" s="119">
        <v>12</v>
      </c>
      <c r="F254" s="119">
        <v>4</v>
      </c>
      <c r="G254" s="119">
        <v>57.36</v>
      </c>
      <c r="H254" s="120">
        <v>61.56</v>
      </c>
    </row>
    <row r="255" spans="1:8" s="97" customFormat="1" ht="78.75">
      <c r="A255" s="98">
        <v>245</v>
      </c>
      <c r="B255" s="118" t="s">
        <v>140</v>
      </c>
      <c r="C255" s="87">
        <f t="shared" si="6"/>
        <v>89.93</v>
      </c>
      <c r="D255" s="119">
        <f t="shared" si="7"/>
        <v>85.23</v>
      </c>
      <c r="E255" s="119">
        <v>20</v>
      </c>
      <c r="F255" s="119">
        <v>7</v>
      </c>
      <c r="G255" s="119">
        <v>58.230000000000004</v>
      </c>
      <c r="H255" s="120">
        <v>62.930000000000007</v>
      </c>
    </row>
    <row r="256" spans="1:8" s="97" customFormat="1" ht="78.75">
      <c r="A256" s="98">
        <v>246</v>
      </c>
      <c r="B256" s="118" t="s">
        <v>141</v>
      </c>
      <c r="C256" s="87">
        <f t="shared" si="6"/>
        <v>82.91</v>
      </c>
      <c r="D256" s="119">
        <f t="shared" si="7"/>
        <v>78.930000000000007</v>
      </c>
      <c r="E256" s="119">
        <v>17.5</v>
      </c>
      <c r="F256" s="119">
        <v>7</v>
      </c>
      <c r="G256" s="119">
        <v>54.43</v>
      </c>
      <c r="H256" s="120">
        <v>58.41</v>
      </c>
    </row>
    <row r="257" spans="1:8" s="97" customFormat="1" ht="63">
      <c r="A257" s="98">
        <v>247</v>
      </c>
      <c r="B257" s="118" t="s">
        <v>142</v>
      </c>
      <c r="C257" s="87">
        <f t="shared" si="6"/>
        <v>88.87</v>
      </c>
      <c r="D257" s="119">
        <f t="shared" si="7"/>
        <v>83.89</v>
      </c>
      <c r="E257" s="119">
        <v>18.5</v>
      </c>
      <c r="F257" s="119">
        <v>6</v>
      </c>
      <c r="G257" s="119">
        <v>59.39</v>
      </c>
      <c r="H257" s="120">
        <v>64.37</v>
      </c>
    </row>
    <row r="258" spans="1:8" s="97" customFormat="1" ht="78.75">
      <c r="A258" s="98">
        <v>248</v>
      </c>
      <c r="B258" s="118" t="s">
        <v>143</v>
      </c>
      <c r="C258" s="87">
        <f t="shared" si="6"/>
        <v>86.41</v>
      </c>
      <c r="D258" s="119">
        <f t="shared" si="7"/>
        <v>81.97999999999999</v>
      </c>
      <c r="E258" s="119">
        <v>20</v>
      </c>
      <c r="F258" s="119">
        <v>7</v>
      </c>
      <c r="G258" s="119">
        <v>54.98</v>
      </c>
      <c r="H258" s="120">
        <v>59.41</v>
      </c>
    </row>
    <row r="259" spans="1:8" ht="51" customHeight="1" thickBot="1">
      <c r="A259" s="117"/>
      <c r="B259" s="122" t="s">
        <v>45</v>
      </c>
      <c r="C259" s="121">
        <f>SUM(C11:C258)/248</f>
        <v>76.368991935483876</v>
      </c>
      <c r="D259" s="121">
        <f t="shared" ref="D259:H259" si="8">SUM(D11:D258)/248</f>
        <v>72.353145161290314</v>
      </c>
      <c r="E259" s="121">
        <f t="shared" si="8"/>
        <v>15.429435483870968</v>
      </c>
      <c r="F259" s="121">
        <f t="shared" si="8"/>
        <v>3.185483870967742</v>
      </c>
      <c r="G259" s="121">
        <f t="shared" si="8"/>
        <v>53.738225806451588</v>
      </c>
      <c r="H259" s="121">
        <f t="shared" si="8"/>
        <v>57.754072580645158</v>
      </c>
    </row>
  </sheetData>
  <mergeCells count="4">
    <mergeCell ref="A5:H5"/>
    <mergeCell ref="C6:C7"/>
    <mergeCell ref="D6:D7"/>
    <mergeCell ref="E6:H6"/>
  </mergeCells>
  <pageMargins left="0.11811023622047244" right="0.11811023622047244" top="0.19685039370078741" bottom="0.19685039370078741" header="0" footer="0"/>
  <pageSetup paperSize="9" orientation="landscape" r:id="rId1"/>
</worksheet>
</file>

<file path=xl/worksheets/sheet3.xml><?xml version="1.0" encoding="utf-8"?>
<worksheet xmlns="http://schemas.openxmlformats.org/spreadsheetml/2006/main" xmlns:r="http://schemas.openxmlformats.org/officeDocument/2006/relationships">
  <dimension ref="A1:W11"/>
  <sheetViews>
    <sheetView topLeftCell="A3" zoomScale="75" zoomScaleNormal="75" zoomScaleSheetLayoutView="70" workbookViewId="0">
      <selection activeCell="D21" sqref="D21"/>
    </sheetView>
  </sheetViews>
  <sheetFormatPr defaultRowHeight="15"/>
  <cols>
    <col min="1" max="1" width="5.5703125" customWidth="1"/>
    <col min="2" max="2" width="45.28515625" customWidth="1"/>
    <col min="3" max="3" width="17.85546875" style="68" customWidth="1"/>
    <col min="4" max="4" width="39.85546875" style="68" customWidth="1"/>
    <col min="5" max="5" width="12.140625" style="68" customWidth="1"/>
    <col min="6" max="6" width="54.5703125" style="68" customWidth="1"/>
    <col min="7" max="7" width="50.140625" style="68" customWidth="1"/>
    <col min="8" max="8" width="35.85546875" style="68" customWidth="1"/>
    <col min="9" max="9" width="51.42578125" style="68" customWidth="1"/>
    <col min="10" max="10" width="55.85546875" style="68" customWidth="1"/>
  </cols>
  <sheetData>
    <row r="1" spans="1:23" ht="15.75">
      <c r="A1" s="168" t="s">
        <v>57</v>
      </c>
      <c r="B1" s="169"/>
      <c r="C1" s="170"/>
      <c r="D1" s="169"/>
      <c r="E1" s="169"/>
      <c r="F1" s="169"/>
      <c r="G1" s="169"/>
      <c r="H1" s="169"/>
      <c r="I1" s="169"/>
      <c r="J1" s="169"/>
      <c r="K1" s="84"/>
      <c r="L1" s="84"/>
      <c r="M1" s="84"/>
      <c r="N1" s="84"/>
      <c r="O1" s="84"/>
      <c r="P1" s="84"/>
      <c r="Q1" s="84"/>
      <c r="R1" s="84"/>
      <c r="S1" s="84"/>
      <c r="T1" s="84"/>
      <c r="U1" s="84"/>
      <c r="V1" s="84"/>
      <c r="W1" s="84"/>
    </row>
    <row r="2" spans="1:23" ht="16.5" thickBot="1">
      <c r="A2" s="39"/>
      <c r="B2" s="56"/>
      <c r="C2" s="171" t="s">
        <v>44</v>
      </c>
      <c r="D2" s="172"/>
      <c r="E2" s="172"/>
      <c r="F2" s="172"/>
      <c r="G2" s="172"/>
      <c r="H2" s="172"/>
      <c r="I2" s="172"/>
      <c r="J2" s="172"/>
    </row>
    <row r="3" spans="1:23" ht="47.25">
      <c r="A3" s="40"/>
      <c r="B3" s="57" t="s">
        <v>0</v>
      </c>
      <c r="C3" s="66"/>
      <c r="D3" s="106" t="s">
        <v>46</v>
      </c>
      <c r="E3" s="173" t="s">
        <v>47</v>
      </c>
      <c r="F3" s="169"/>
      <c r="G3" s="169"/>
      <c r="H3" s="174"/>
      <c r="I3" s="106" t="s">
        <v>37</v>
      </c>
      <c r="J3" s="106" t="s">
        <v>38</v>
      </c>
    </row>
    <row r="4" spans="1:23" s="68" customFormat="1" ht="15.75">
      <c r="A4" s="64"/>
      <c r="B4" s="65"/>
      <c r="C4" s="66"/>
      <c r="D4" s="67" t="s">
        <v>52</v>
      </c>
      <c r="E4" s="67"/>
      <c r="F4" s="175" t="s">
        <v>1</v>
      </c>
      <c r="G4" s="166"/>
      <c r="H4" s="167"/>
      <c r="I4" s="67" t="s">
        <v>52</v>
      </c>
      <c r="J4" s="67" t="s">
        <v>52</v>
      </c>
    </row>
    <row r="5" spans="1:23" ht="267.75">
      <c r="A5" s="41"/>
      <c r="B5" s="58" t="s">
        <v>1</v>
      </c>
      <c r="C5" s="66" t="s">
        <v>49</v>
      </c>
      <c r="D5" s="107" t="s">
        <v>3</v>
      </c>
      <c r="E5" s="64" t="s">
        <v>48</v>
      </c>
      <c r="F5" s="85" t="s">
        <v>13</v>
      </c>
      <c r="G5" s="85" t="s">
        <v>14</v>
      </c>
      <c r="H5" s="86" t="s">
        <v>16</v>
      </c>
      <c r="I5" s="86" t="s">
        <v>20</v>
      </c>
      <c r="J5" s="86" t="s">
        <v>22</v>
      </c>
    </row>
    <row r="6" spans="1:23" ht="15.75">
      <c r="A6" s="41"/>
      <c r="B6" s="58" t="s">
        <v>9</v>
      </c>
      <c r="C6" s="108"/>
      <c r="D6" s="107" t="s">
        <v>5</v>
      </c>
      <c r="E6" s="64"/>
      <c r="F6" s="85" t="s">
        <v>5</v>
      </c>
      <c r="G6" s="85" t="s">
        <v>5</v>
      </c>
      <c r="H6" s="86" t="s">
        <v>5</v>
      </c>
      <c r="I6" s="107" t="s">
        <v>5</v>
      </c>
      <c r="J6" s="107" t="s">
        <v>5</v>
      </c>
    </row>
    <row r="7" spans="1:23" ht="15.75">
      <c r="A7" s="41"/>
      <c r="B7" s="58" t="s">
        <v>10</v>
      </c>
      <c r="C7" s="66">
        <f>D7+E7+I7+J7</f>
        <v>33</v>
      </c>
      <c r="D7" s="64">
        <v>5</v>
      </c>
      <c r="E7" s="64">
        <v>15</v>
      </c>
      <c r="F7" s="85">
        <v>5</v>
      </c>
      <c r="G7" s="85">
        <v>5</v>
      </c>
      <c r="H7" s="86">
        <v>5</v>
      </c>
      <c r="I7" s="64">
        <v>7</v>
      </c>
      <c r="J7" s="64">
        <v>6</v>
      </c>
    </row>
    <row r="8" spans="1:23" ht="15.75">
      <c r="A8" s="41"/>
      <c r="B8" s="58" t="s">
        <v>11</v>
      </c>
      <c r="C8" s="108"/>
      <c r="D8" s="86" t="s">
        <v>2</v>
      </c>
      <c r="E8" s="64"/>
      <c r="F8" s="85" t="s">
        <v>2</v>
      </c>
      <c r="G8" s="85" t="s">
        <v>2</v>
      </c>
      <c r="H8" s="86" t="s">
        <v>2</v>
      </c>
      <c r="I8" s="86" t="s">
        <v>2</v>
      </c>
      <c r="J8" s="86" t="s">
        <v>2</v>
      </c>
    </row>
    <row r="9" spans="1:23" ht="31.5">
      <c r="A9" s="41" t="s">
        <v>25</v>
      </c>
      <c r="B9" s="58" t="s">
        <v>26</v>
      </c>
      <c r="C9" s="108"/>
      <c r="D9" s="77"/>
      <c r="E9" s="64"/>
      <c r="F9" s="85"/>
      <c r="G9" s="85"/>
      <c r="H9" s="86"/>
      <c r="I9" s="64"/>
      <c r="J9" s="77"/>
    </row>
    <row r="10" spans="1:23" ht="63.75" thickBot="1">
      <c r="A10" s="109">
        <v>59</v>
      </c>
      <c r="B10" s="110" t="s">
        <v>183</v>
      </c>
      <c r="C10" s="96">
        <f t="shared" ref="C10" si="0">D10+E10+I10+J10</f>
        <v>16</v>
      </c>
      <c r="D10" s="96">
        <v>2</v>
      </c>
      <c r="E10" s="125">
        <f t="shared" ref="E10" si="1">F10+G10+H10</f>
        <v>7</v>
      </c>
      <c r="F10" s="96">
        <v>4</v>
      </c>
      <c r="G10" s="96">
        <v>3</v>
      </c>
      <c r="H10" s="96">
        <v>0</v>
      </c>
      <c r="I10" s="96">
        <v>5</v>
      </c>
      <c r="J10" s="96">
        <v>2</v>
      </c>
    </row>
    <row r="11" spans="1:23">
      <c r="B11" s="140" t="s">
        <v>58</v>
      </c>
      <c r="C11" s="140"/>
      <c r="D11" s="140"/>
      <c r="E11" s="140"/>
      <c r="F11" s="140"/>
      <c r="G11" s="140"/>
      <c r="H11" s="140"/>
      <c r="I11" s="140"/>
      <c r="J11" s="140"/>
      <c r="K11" s="140"/>
    </row>
  </sheetData>
  <mergeCells count="5">
    <mergeCell ref="A1:J1"/>
    <mergeCell ref="C2:J2"/>
    <mergeCell ref="E3:H3"/>
    <mergeCell ref="F4:H4"/>
    <mergeCell ref="B11:K11"/>
  </mergeCells>
  <pageMargins left="0.11811023622047244" right="0.11811023622047244" top="0.15748031496062992" bottom="0.15748031496062992" header="0" footer="0"/>
  <pageSetup paperSize="9" orientation="portrait" r:id="rId1"/>
</worksheet>
</file>

<file path=xl/worksheets/sheet4.xml><?xml version="1.0" encoding="utf-8"?>
<worksheet xmlns="http://schemas.openxmlformats.org/spreadsheetml/2006/main" xmlns:r="http://schemas.openxmlformats.org/officeDocument/2006/relationships">
  <dimension ref="A1:Z11"/>
  <sheetViews>
    <sheetView tabSelected="1" topLeftCell="A3" zoomScaleSheetLayoutView="82" workbookViewId="0">
      <selection activeCell="D17" sqref="D17"/>
    </sheetView>
  </sheetViews>
  <sheetFormatPr defaultRowHeight="15"/>
  <cols>
    <col min="1" max="1" width="9.140625" style="91"/>
    <col min="2" max="2" width="48.28515625" customWidth="1"/>
    <col min="3" max="3" width="31.5703125" customWidth="1"/>
    <col min="4" max="4" width="14.42578125" customWidth="1"/>
    <col min="5" max="5" width="17.5703125" customWidth="1"/>
    <col min="6" max="6" width="20.5703125" customWidth="1"/>
    <col min="7" max="7" width="15.5703125" customWidth="1"/>
    <col min="8" max="8" width="21.5703125" customWidth="1"/>
    <col min="9" max="9" width="16.140625" customWidth="1"/>
    <col min="10" max="10" width="18.5703125" customWidth="1"/>
  </cols>
  <sheetData>
    <row r="1" spans="1:26" hidden="1"/>
    <row r="3" spans="1:26" ht="16.5" thickBot="1">
      <c r="A3" s="178" t="s">
        <v>59</v>
      </c>
      <c r="B3" s="179"/>
      <c r="C3" s="179"/>
      <c r="D3" s="179"/>
      <c r="E3" s="179"/>
      <c r="F3" s="179"/>
      <c r="G3" s="179"/>
      <c r="H3" s="179"/>
      <c r="I3" s="179"/>
      <c r="J3" s="179"/>
      <c r="K3" s="22"/>
      <c r="L3" s="22"/>
      <c r="M3" s="22"/>
      <c r="N3" s="22"/>
      <c r="O3" s="22"/>
      <c r="P3" s="22"/>
      <c r="Q3" s="22"/>
      <c r="R3" s="22"/>
      <c r="S3" s="22"/>
      <c r="T3" s="22"/>
      <c r="U3" s="22"/>
      <c r="V3" s="22"/>
      <c r="W3" s="22"/>
      <c r="X3" s="22"/>
      <c r="Y3" s="22"/>
      <c r="Z3" s="22"/>
    </row>
    <row r="4" spans="1:26" ht="15.75">
      <c r="A4" s="92"/>
      <c r="B4" s="51" t="s">
        <v>0</v>
      </c>
      <c r="C4" s="176" t="s">
        <v>46</v>
      </c>
      <c r="D4" s="176"/>
      <c r="E4" s="176"/>
      <c r="F4" s="176"/>
      <c r="G4" s="176"/>
      <c r="H4" s="176"/>
      <c r="I4" s="176"/>
      <c r="J4" s="177"/>
    </row>
    <row r="5" spans="1:26" ht="110.25">
      <c r="A5" s="93"/>
      <c r="B5" s="42" t="s">
        <v>1</v>
      </c>
      <c r="C5" s="53" t="s">
        <v>4</v>
      </c>
      <c r="D5" s="4" t="s">
        <v>27</v>
      </c>
      <c r="E5" s="4" t="s">
        <v>28</v>
      </c>
      <c r="F5" s="4" t="s">
        <v>29</v>
      </c>
      <c r="G5" s="4" t="s">
        <v>30</v>
      </c>
      <c r="H5" s="4" t="s">
        <v>31</v>
      </c>
      <c r="I5" s="4" t="s">
        <v>32</v>
      </c>
      <c r="J5" s="49" t="s">
        <v>33</v>
      </c>
    </row>
    <row r="6" spans="1:26" ht="15.75">
      <c r="A6" s="94"/>
      <c r="B6" s="42" t="s">
        <v>9</v>
      </c>
      <c r="C6" s="43" t="s">
        <v>5</v>
      </c>
      <c r="D6" s="43"/>
      <c r="E6" s="43"/>
      <c r="F6" s="43"/>
      <c r="G6" s="43"/>
      <c r="H6" s="43"/>
      <c r="I6" s="43"/>
      <c r="J6" s="45"/>
    </row>
    <row r="7" spans="1:26" ht="15.75">
      <c r="A7" s="94"/>
      <c r="B7" s="42" t="s">
        <v>10</v>
      </c>
      <c r="C7" s="83">
        <f>SUM(D7:J7)</f>
        <v>7</v>
      </c>
      <c r="D7" s="43">
        <v>1</v>
      </c>
      <c r="E7" s="43">
        <v>1</v>
      </c>
      <c r="F7" s="43">
        <v>1</v>
      </c>
      <c r="G7" s="43">
        <v>1</v>
      </c>
      <c r="H7" s="43">
        <v>1</v>
      </c>
      <c r="I7" s="43">
        <v>1</v>
      </c>
      <c r="J7" s="45">
        <v>1</v>
      </c>
    </row>
    <row r="8" spans="1:26" ht="15.75">
      <c r="A8" s="94"/>
      <c r="B8" s="42" t="s">
        <v>50</v>
      </c>
      <c r="C8" s="52" t="s">
        <v>34</v>
      </c>
      <c r="D8" s="42"/>
      <c r="E8" s="42"/>
      <c r="F8" s="42"/>
      <c r="G8" s="42"/>
      <c r="H8" s="42"/>
      <c r="I8" s="42"/>
      <c r="J8" s="44"/>
    </row>
    <row r="9" spans="1:26" ht="31.5">
      <c r="A9" s="94" t="s">
        <v>25</v>
      </c>
      <c r="B9" s="42" t="s">
        <v>26</v>
      </c>
      <c r="C9" s="42"/>
      <c r="D9" s="42"/>
      <c r="E9" s="42"/>
      <c r="F9" s="42"/>
      <c r="G9" s="42"/>
      <c r="H9" s="42"/>
      <c r="I9" s="42"/>
      <c r="J9" s="44"/>
    </row>
    <row r="10" spans="1:26" s="89" customFormat="1" ht="60.75" thickBot="1">
      <c r="A10" s="95">
        <v>59</v>
      </c>
      <c r="B10" s="90" t="s">
        <v>183</v>
      </c>
      <c r="C10" s="88">
        <f t="shared" ref="C10" si="0">SUM(D10:J10)</f>
        <v>7</v>
      </c>
      <c r="D10" s="88">
        <v>1</v>
      </c>
      <c r="E10" s="88">
        <v>1</v>
      </c>
      <c r="F10" s="88">
        <v>1</v>
      </c>
      <c r="G10" s="88">
        <v>1</v>
      </c>
      <c r="H10" s="88">
        <v>1</v>
      </c>
      <c r="I10" s="88">
        <v>1</v>
      </c>
      <c r="J10" s="88">
        <v>1</v>
      </c>
    </row>
    <row r="11" spans="1:26" ht="15" customHeight="1">
      <c r="A11" s="140" t="s">
        <v>60</v>
      </c>
      <c r="B11" s="140"/>
      <c r="C11" s="140"/>
      <c r="D11" s="140"/>
      <c r="E11" s="140"/>
      <c r="F11" s="140"/>
      <c r="G11" s="140"/>
      <c r="H11" s="140"/>
      <c r="I11" s="140"/>
      <c r="J11" s="140"/>
    </row>
  </sheetData>
  <mergeCells count="3">
    <mergeCell ref="C4:J4"/>
    <mergeCell ref="A3:J3"/>
    <mergeCell ref="A11:J11"/>
  </mergeCells>
  <hyperlinks>
    <hyperlink ref="C8" r:id="rId1"/>
  </hyperlinks>
  <pageMargins left="0.11811023622047244" right="0.11811023622047244" top="0.15748031496062992" bottom="0.15748031496062992" header="0" footer="0"/>
  <pageSetup paperSize="9" orientation="landscape" r:id="rId2"/>
</worksheet>
</file>

<file path=xl/worksheets/sheet5.xml><?xml version="1.0" encoding="utf-8"?>
<worksheet xmlns="http://schemas.openxmlformats.org/spreadsheetml/2006/main" xmlns:r="http://schemas.openxmlformats.org/officeDocument/2006/relationships">
  <dimension ref="A1:U201"/>
  <sheetViews>
    <sheetView topLeftCell="F7" zoomScaleSheetLayoutView="74" workbookViewId="0">
      <selection activeCell="M10" sqref="M10"/>
    </sheetView>
  </sheetViews>
  <sheetFormatPr defaultRowHeight="15"/>
  <cols>
    <col min="1" max="1" width="6.28515625" customWidth="1"/>
    <col min="2" max="2" width="26.42578125" customWidth="1"/>
    <col min="3" max="3" width="14.140625" customWidth="1"/>
    <col min="4" max="4" width="13.85546875" customWidth="1"/>
    <col min="5" max="5" width="14.7109375" customWidth="1"/>
    <col min="6" max="6" width="11.85546875" customWidth="1"/>
    <col min="7" max="7" width="16.7109375" customWidth="1"/>
    <col min="8" max="8" width="11.28515625" customWidth="1"/>
    <col min="9" max="9" width="14.85546875" customWidth="1"/>
    <col min="10" max="10" width="16.42578125" customWidth="1"/>
    <col min="11" max="11" width="19.42578125" customWidth="1"/>
    <col min="13" max="13" width="18" customWidth="1"/>
    <col min="14" max="14" width="18.140625" customWidth="1"/>
    <col min="15" max="15" width="17.7109375" customWidth="1"/>
    <col min="16" max="16" width="20.42578125" customWidth="1"/>
  </cols>
  <sheetData>
    <row r="1" spans="1:21" ht="16.5" customHeight="1" thickBot="1">
      <c r="A1" s="180" t="s">
        <v>68</v>
      </c>
      <c r="B1" s="181"/>
      <c r="C1" s="181"/>
      <c r="D1" s="181"/>
      <c r="E1" s="181"/>
      <c r="F1" s="181"/>
      <c r="G1" s="181"/>
      <c r="H1" s="181"/>
      <c r="I1" s="181"/>
      <c r="J1" s="181"/>
      <c r="K1" s="181"/>
      <c r="L1" s="181"/>
      <c r="M1" s="181"/>
      <c r="N1" s="181"/>
      <c r="O1" s="181"/>
      <c r="P1" s="181"/>
      <c r="Q1" s="84"/>
      <c r="R1" s="84"/>
      <c r="S1" s="84"/>
      <c r="T1" s="84"/>
      <c r="U1" s="84"/>
    </row>
    <row r="2" spans="1:21" ht="16.5" thickBot="1">
      <c r="A2" s="105"/>
      <c r="B2" s="54"/>
      <c r="C2" s="69"/>
      <c r="D2" s="187" t="s">
        <v>44</v>
      </c>
      <c r="E2" s="187"/>
      <c r="F2" s="187"/>
      <c r="G2" s="187"/>
      <c r="H2" s="187"/>
      <c r="I2" s="187"/>
      <c r="J2" s="187"/>
      <c r="K2" s="187"/>
      <c r="L2" s="187"/>
      <c r="M2" s="187"/>
      <c r="N2" s="187"/>
      <c r="O2" s="187"/>
      <c r="P2" s="188"/>
    </row>
    <row r="3" spans="1:21" ht="134.25" customHeight="1">
      <c r="A3" s="40"/>
      <c r="B3" s="57"/>
      <c r="C3" s="50"/>
      <c r="D3" s="70"/>
      <c r="E3" s="71" t="s">
        <v>46</v>
      </c>
      <c r="F3" s="189" t="s">
        <v>47</v>
      </c>
      <c r="G3" s="190"/>
      <c r="H3" s="190"/>
      <c r="I3" s="191"/>
      <c r="J3" s="71" t="s">
        <v>36</v>
      </c>
      <c r="K3" s="71" t="s">
        <v>37</v>
      </c>
      <c r="L3" s="192" t="s">
        <v>38</v>
      </c>
      <c r="M3" s="193"/>
      <c r="N3" s="193"/>
      <c r="O3" s="194"/>
      <c r="P3" s="72" t="s">
        <v>54</v>
      </c>
    </row>
    <row r="4" spans="1:21" s="68" customFormat="1" ht="15.75" customHeight="1">
      <c r="A4" s="64"/>
      <c r="B4" s="65"/>
      <c r="C4" s="64"/>
      <c r="D4" s="74"/>
      <c r="E4" s="75" t="s">
        <v>52</v>
      </c>
      <c r="F4" s="175" t="s">
        <v>1</v>
      </c>
      <c r="G4" s="182"/>
      <c r="H4" s="182"/>
      <c r="I4" s="183"/>
      <c r="J4" s="75" t="s">
        <v>52</v>
      </c>
      <c r="K4" s="75" t="s">
        <v>52</v>
      </c>
      <c r="L4" s="184" t="s">
        <v>1</v>
      </c>
      <c r="M4" s="185"/>
      <c r="N4" s="185"/>
      <c r="O4" s="186"/>
      <c r="P4" s="66" t="s">
        <v>52</v>
      </c>
    </row>
    <row r="5" spans="1:21" ht="206.25" customHeight="1">
      <c r="A5" s="41"/>
      <c r="B5" s="58" t="s">
        <v>1</v>
      </c>
      <c r="C5" s="40" t="s">
        <v>51</v>
      </c>
      <c r="D5" s="55" t="s">
        <v>53</v>
      </c>
      <c r="E5" s="61" t="s">
        <v>7</v>
      </c>
      <c r="F5" s="40" t="s">
        <v>48</v>
      </c>
      <c r="G5" s="42" t="s">
        <v>12</v>
      </c>
      <c r="H5" s="42" t="s">
        <v>15</v>
      </c>
      <c r="I5" s="44" t="s">
        <v>17</v>
      </c>
      <c r="J5" s="61" t="s">
        <v>18</v>
      </c>
      <c r="K5" s="61" t="s">
        <v>19</v>
      </c>
      <c r="L5" s="40" t="s">
        <v>48</v>
      </c>
      <c r="M5" s="42" t="s">
        <v>21</v>
      </c>
      <c r="N5" s="42" t="s">
        <v>23</v>
      </c>
      <c r="O5" s="44" t="s">
        <v>24</v>
      </c>
      <c r="P5" s="61" t="s">
        <v>40</v>
      </c>
    </row>
    <row r="6" spans="1:21" ht="15.75">
      <c r="A6" s="41"/>
      <c r="B6" s="58" t="s">
        <v>9</v>
      </c>
      <c r="C6" s="41"/>
      <c r="D6" s="44"/>
      <c r="E6" s="61" t="s">
        <v>8</v>
      </c>
      <c r="F6" s="40"/>
      <c r="G6" s="42" t="s">
        <v>5</v>
      </c>
      <c r="H6" s="42" t="s">
        <v>5</v>
      </c>
      <c r="I6" s="44" t="s">
        <v>5</v>
      </c>
      <c r="J6" s="61" t="s">
        <v>5</v>
      </c>
      <c r="K6" s="61" t="s">
        <v>5</v>
      </c>
      <c r="L6" s="40"/>
      <c r="M6" s="42" t="s">
        <v>5</v>
      </c>
      <c r="N6" s="42" t="s">
        <v>8</v>
      </c>
      <c r="O6" s="44" t="s">
        <v>8</v>
      </c>
      <c r="P6" s="73" t="s">
        <v>5</v>
      </c>
    </row>
    <row r="7" spans="1:21" ht="15.75">
      <c r="A7" s="41"/>
      <c r="B7" s="58" t="s">
        <v>10</v>
      </c>
      <c r="C7" s="40">
        <f>E7+F7+J7+K7+L7+P7</f>
        <v>65</v>
      </c>
      <c r="D7" s="55">
        <f>E7+F7+J7+K7+L7</f>
        <v>60</v>
      </c>
      <c r="E7" s="60">
        <v>7</v>
      </c>
      <c r="F7" s="40">
        <f>SUM(G7:I7)</f>
        <v>15</v>
      </c>
      <c r="G7" s="42">
        <v>5</v>
      </c>
      <c r="H7" s="42">
        <v>5</v>
      </c>
      <c r="I7" s="44">
        <v>5</v>
      </c>
      <c r="J7" s="60">
        <f>SUM(K7:K7)</f>
        <v>7</v>
      </c>
      <c r="K7" s="60">
        <v>7</v>
      </c>
      <c r="L7" s="40">
        <f>SUM(M7:O7)</f>
        <v>24</v>
      </c>
      <c r="M7" s="42">
        <v>5</v>
      </c>
      <c r="N7" s="42">
        <v>9</v>
      </c>
      <c r="O7" s="44">
        <v>10</v>
      </c>
      <c r="P7" s="60">
        <v>5</v>
      </c>
    </row>
    <row r="8" spans="1:21" ht="31.5">
      <c r="A8" s="41"/>
      <c r="B8" s="58" t="s">
        <v>11</v>
      </c>
      <c r="C8" s="41"/>
      <c r="D8" s="44"/>
      <c r="E8" s="61" t="s">
        <v>6</v>
      </c>
      <c r="F8" s="40"/>
      <c r="G8" s="42" t="s">
        <v>6</v>
      </c>
      <c r="H8" s="42" t="s">
        <v>6</v>
      </c>
      <c r="I8" s="44" t="s">
        <v>6</v>
      </c>
      <c r="J8" s="61" t="s">
        <v>6</v>
      </c>
      <c r="K8" s="61" t="s">
        <v>6</v>
      </c>
      <c r="L8" s="41"/>
      <c r="M8" s="42" t="s">
        <v>6</v>
      </c>
      <c r="N8" s="42" t="s">
        <v>6</v>
      </c>
      <c r="O8" s="44" t="s">
        <v>6</v>
      </c>
      <c r="P8" s="61" t="s">
        <v>6</v>
      </c>
    </row>
    <row r="9" spans="1:21" ht="47.25">
      <c r="A9" s="46" t="s">
        <v>25</v>
      </c>
      <c r="B9" s="59" t="s">
        <v>26</v>
      </c>
      <c r="C9" s="46"/>
      <c r="D9" s="48"/>
      <c r="E9" s="62"/>
      <c r="F9" s="63"/>
      <c r="G9" s="47"/>
      <c r="H9" s="47"/>
      <c r="I9" s="48"/>
      <c r="J9" s="104"/>
      <c r="K9" s="62"/>
      <c r="L9" s="46"/>
      <c r="M9" s="47"/>
      <c r="N9" s="47"/>
      <c r="O9" s="48"/>
      <c r="P9" s="62"/>
    </row>
    <row r="10" spans="1:21" s="136" customFormat="1" ht="105">
      <c r="A10" s="136">
        <v>59</v>
      </c>
      <c r="B10" s="137" t="s">
        <v>183</v>
      </c>
      <c r="C10" s="138">
        <f t="shared" ref="C10:C15" si="0">SUM(E10,F10,J10,K10,L10,P10)</f>
        <v>37.049999999999997</v>
      </c>
      <c r="D10" s="138">
        <f t="shared" ref="D10:D15" si="1">SUM(E10,F10,J10,K10,L10)</f>
        <v>34.869999999999997</v>
      </c>
      <c r="E10" s="138">
        <v>4.42</v>
      </c>
      <c r="F10" s="138">
        <f t="shared" ref="F10:F15" si="2">SUM(G10:I10)</f>
        <v>7.96</v>
      </c>
      <c r="G10" s="138">
        <v>3.09</v>
      </c>
      <c r="H10" s="138">
        <v>3.25</v>
      </c>
      <c r="I10" s="138">
        <v>1.62</v>
      </c>
      <c r="J10" s="138">
        <v>4.12</v>
      </c>
      <c r="K10" s="138">
        <v>4.8</v>
      </c>
      <c r="L10" s="138">
        <f t="shared" ref="L10:L15" si="3">SUM(M10:O10)</f>
        <v>13.569999999999999</v>
      </c>
      <c r="M10" s="138">
        <v>3.95</v>
      </c>
      <c r="N10" s="138">
        <v>4.2699999999999996</v>
      </c>
      <c r="O10" s="138">
        <v>5.35</v>
      </c>
      <c r="P10" s="138">
        <v>2.1800000000000002</v>
      </c>
    </row>
    <row r="11" spans="1:21" s="101" customFormat="1" ht="90">
      <c r="A11" s="101">
        <v>60</v>
      </c>
      <c r="B11" s="102" t="s">
        <v>184</v>
      </c>
      <c r="C11" s="123">
        <f t="shared" si="0"/>
        <v>55.17</v>
      </c>
      <c r="D11" s="123">
        <f t="shared" si="1"/>
        <v>51.65</v>
      </c>
      <c r="E11" s="123">
        <v>6.02</v>
      </c>
      <c r="F11" s="123">
        <f t="shared" si="2"/>
        <v>13.139999999999999</v>
      </c>
      <c r="G11" s="123">
        <v>4.8899999999999997</v>
      </c>
      <c r="H11" s="123">
        <v>4.9000000000000004</v>
      </c>
      <c r="I11" s="123">
        <v>3.35</v>
      </c>
      <c r="J11" s="123">
        <v>5.89</v>
      </c>
      <c r="K11" s="123">
        <v>6.33</v>
      </c>
      <c r="L11" s="123">
        <f t="shared" si="3"/>
        <v>20.270000000000003</v>
      </c>
      <c r="M11" s="123">
        <v>4.4400000000000004</v>
      </c>
      <c r="N11" s="123">
        <v>6.75</v>
      </c>
      <c r="O11" s="123">
        <v>9.08</v>
      </c>
      <c r="P11" s="123">
        <v>3.52</v>
      </c>
    </row>
    <row r="12" spans="1:21" s="101" customFormat="1" ht="90">
      <c r="A12" s="101">
        <v>61</v>
      </c>
      <c r="B12" s="102" t="s">
        <v>185</v>
      </c>
      <c r="C12" s="123">
        <f t="shared" si="0"/>
        <v>53.21</v>
      </c>
      <c r="D12" s="123">
        <f t="shared" si="1"/>
        <v>48.75</v>
      </c>
      <c r="E12" s="123">
        <v>5.63</v>
      </c>
      <c r="F12" s="123">
        <f t="shared" si="2"/>
        <v>12.33</v>
      </c>
      <c r="G12" s="123">
        <v>4.4400000000000004</v>
      </c>
      <c r="H12" s="123">
        <v>4.37</v>
      </c>
      <c r="I12" s="123">
        <v>3.52</v>
      </c>
      <c r="J12" s="123">
        <v>5.72</v>
      </c>
      <c r="K12" s="123">
        <v>5.74</v>
      </c>
      <c r="L12" s="123">
        <f t="shared" si="3"/>
        <v>19.329999999999998</v>
      </c>
      <c r="M12" s="123">
        <v>4.63</v>
      </c>
      <c r="N12" s="123">
        <v>6.69</v>
      </c>
      <c r="O12" s="123">
        <v>8.01</v>
      </c>
      <c r="P12" s="123">
        <v>4.46</v>
      </c>
    </row>
    <row r="13" spans="1:21" s="101" customFormat="1" ht="60">
      <c r="A13" s="101">
        <v>62</v>
      </c>
      <c r="B13" s="102" t="s">
        <v>186</v>
      </c>
      <c r="C13" s="123">
        <f t="shared" si="0"/>
        <v>63.430000000000007</v>
      </c>
      <c r="D13" s="123">
        <f t="shared" si="1"/>
        <v>58.620000000000005</v>
      </c>
      <c r="E13" s="123">
        <v>6.84</v>
      </c>
      <c r="F13" s="123">
        <f t="shared" si="2"/>
        <v>14.610000000000001</v>
      </c>
      <c r="G13" s="123">
        <v>4.95</v>
      </c>
      <c r="H13" s="123">
        <v>4.9000000000000004</v>
      </c>
      <c r="I13" s="123">
        <v>4.76</v>
      </c>
      <c r="J13" s="123">
        <v>6.83</v>
      </c>
      <c r="K13" s="123">
        <v>6.92</v>
      </c>
      <c r="L13" s="123">
        <f t="shared" si="3"/>
        <v>23.42</v>
      </c>
      <c r="M13" s="123">
        <v>4.93</v>
      </c>
      <c r="N13" s="123">
        <v>8.68</v>
      </c>
      <c r="O13" s="123">
        <v>9.81</v>
      </c>
      <c r="P13" s="123">
        <v>4.8099999999999996</v>
      </c>
    </row>
    <row r="14" spans="1:21" s="101" customFormat="1" ht="60">
      <c r="A14" s="101">
        <v>63</v>
      </c>
      <c r="B14" s="102" t="s">
        <v>187</v>
      </c>
      <c r="C14" s="123">
        <f t="shared" si="0"/>
        <v>57.08</v>
      </c>
      <c r="D14" s="123">
        <f t="shared" si="1"/>
        <v>53.25</v>
      </c>
      <c r="E14" s="123">
        <v>5.98</v>
      </c>
      <c r="F14" s="123">
        <f t="shared" si="2"/>
        <v>13.629999999999999</v>
      </c>
      <c r="G14" s="123">
        <v>4.8</v>
      </c>
      <c r="H14" s="123">
        <v>4.38</v>
      </c>
      <c r="I14" s="123">
        <v>4.45</v>
      </c>
      <c r="J14" s="123">
        <v>6.64</v>
      </c>
      <c r="K14" s="123">
        <v>6.69</v>
      </c>
      <c r="L14" s="123">
        <f t="shared" si="3"/>
        <v>20.310000000000002</v>
      </c>
      <c r="M14" s="123">
        <v>4.8</v>
      </c>
      <c r="N14" s="123">
        <v>7.03</v>
      </c>
      <c r="O14" s="123">
        <v>8.48</v>
      </c>
      <c r="P14" s="123">
        <v>3.83</v>
      </c>
    </row>
    <row r="15" spans="1:21" s="101" customFormat="1" ht="75">
      <c r="A15" s="101">
        <v>64</v>
      </c>
      <c r="B15" s="102" t="s">
        <v>188</v>
      </c>
      <c r="C15" s="123">
        <f t="shared" si="0"/>
        <v>61.040000000000006</v>
      </c>
      <c r="D15" s="123">
        <f t="shared" si="1"/>
        <v>56.13</v>
      </c>
      <c r="E15" s="123">
        <v>6.83</v>
      </c>
      <c r="F15" s="123">
        <f t="shared" si="2"/>
        <v>13.89</v>
      </c>
      <c r="G15" s="123">
        <v>4.92</v>
      </c>
      <c r="H15" s="123">
        <v>4.93</v>
      </c>
      <c r="I15" s="123">
        <v>4.04</v>
      </c>
      <c r="J15" s="123">
        <v>6.87</v>
      </c>
      <c r="K15" s="123">
        <v>6.9</v>
      </c>
      <c r="L15" s="123">
        <f t="shared" si="3"/>
        <v>21.64</v>
      </c>
      <c r="M15" s="123">
        <v>4.91</v>
      </c>
      <c r="N15" s="123">
        <v>7.85</v>
      </c>
      <c r="O15" s="123">
        <v>8.8800000000000008</v>
      </c>
      <c r="P15" s="123">
        <v>4.91</v>
      </c>
    </row>
    <row r="16" spans="1:21" s="101" customFormat="1" ht="60">
      <c r="A16" s="101">
        <v>65</v>
      </c>
      <c r="B16" s="102" t="s">
        <v>189</v>
      </c>
      <c r="C16" s="123">
        <f t="shared" ref="C16:C79" si="4">SUM(E16,F16,J16,K16,L16,P16)</f>
        <v>64.05</v>
      </c>
      <c r="D16" s="123">
        <f t="shared" ref="D16:D79" si="5">SUM(E16,F16,J16,K16,L16)</f>
        <v>59.08</v>
      </c>
      <c r="E16" s="123">
        <v>6.92</v>
      </c>
      <c r="F16" s="123">
        <f t="shared" ref="F16:F79" si="6">SUM(G16:I16)</f>
        <v>14.559999999999999</v>
      </c>
      <c r="G16" s="123">
        <v>4.9800000000000004</v>
      </c>
      <c r="H16" s="123">
        <v>4.97</v>
      </c>
      <c r="I16" s="123">
        <v>4.6100000000000003</v>
      </c>
      <c r="J16" s="123">
        <v>6.95</v>
      </c>
      <c r="K16" s="123">
        <v>6.97</v>
      </c>
      <c r="L16" s="123">
        <f t="shared" ref="L16:L79" si="7">SUM(M16:O16)</f>
        <v>23.68</v>
      </c>
      <c r="M16" s="123">
        <v>4.96</v>
      </c>
      <c r="N16" s="123">
        <v>8.85</v>
      </c>
      <c r="O16" s="123">
        <v>9.8699999999999992</v>
      </c>
      <c r="P16" s="123">
        <v>4.97</v>
      </c>
    </row>
    <row r="17" spans="1:16" s="101" customFormat="1" ht="75">
      <c r="A17" s="101">
        <v>66</v>
      </c>
      <c r="B17" s="102" t="s">
        <v>190</v>
      </c>
      <c r="C17" s="123">
        <f t="shared" si="4"/>
        <v>62.36</v>
      </c>
      <c r="D17" s="123">
        <f t="shared" si="5"/>
        <v>57.519999999999996</v>
      </c>
      <c r="E17" s="123">
        <v>6.69</v>
      </c>
      <c r="F17" s="123">
        <f t="shared" si="6"/>
        <v>14.79</v>
      </c>
      <c r="G17" s="123">
        <v>4.9800000000000004</v>
      </c>
      <c r="H17" s="123">
        <v>4.95</v>
      </c>
      <c r="I17" s="123">
        <v>4.8600000000000003</v>
      </c>
      <c r="J17" s="123">
        <v>6.68</v>
      </c>
      <c r="K17" s="123">
        <v>6.74</v>
      </c>
      <c r="L17" s="123">
        <f t="shared" si="7"/>
        <v>22.62</v>
      </c>
      <c r="M17" s="123">
        <v>4.87</v>
      </c>
      <c r="N17" s="123">
        <v>8.32</v>
      </c>
      <c r="O17" s="123">
        <v>9.43</v>
      </c>
      <c r="P17" s="123">
        <v>4.84</v>
      </c>
    </row>
    <row r="18" spans="1:16" s="101" customFormat="1" ht="75">
      <c r="A18" s="101">
        <v>67</v>
      </c>
      <c r="B18" s="102" t="s">
        <v>191</v>
      </c>
      <c r="C18" s="123">
        <f t="shared" si="4"/>
        <v>61.169999999999995</v>
      </c>
      <c r="D18" s="123">
        <f t="shared" si="5"/>
        <v>56.269999999999996</v>
      </c>
      <c r="E18" s="123">
        <v>6.04</v>
      </c>
      <c r="F18" s="123">
        <f t="shared" si="6"/>
        <v>14.73</v>
      </c>
      <c r="G18" s="123">
        <v>4.9400000000000004</v>
      </c>
      <c r="H18" s="123">
        <v>4.96</v>
      </c>
      <c r="I18" s="123">
        <v>4.83</v>
      </c>
      <c r="J18" s="123">
        <v>6.83</v>
      </c>
      <c r="K18" s="123">
        <v>6.87</v>
      </c>
      <c r="L18" s="123">
        <f t="shared" si="7"/>
        <v>21.8</v>
      </c>
      <c r="M18" s="123">
        <v>4.93</v>
      </c>
      <c r="N18" s="123">
        <v>7.74</v>
      </c>
      <c r="O18" s="123">
        <v>9.1300000000000008</v>
      </c>
      <c r="P18" s="123">
        <v>4.9000000000000004</v>
      </c>
    </row>
    <row r="19" spans="1:16" s="101" customFormat="1" ht="75">
      <c r="A19" s="101">
        <v>68</v>
      </c>
      <c r="B19" s="102" t="s">
        <v>192</v>
      </c>
      <c r="C19" s="123">
        <f t="shared" si="4"/>
        <v>52.29</v>
      </c>
      <c r="D19" s="123">
        <f t="shared" si="5"/>
        <v>48.35</v>
      </c>
      <c r="E19" s="123">
        <v>6.11</v>
      </c>
      <c r="F19" s="123">
        <f t="shared" si="6"/>
        <v>11.17</v>
      </c>
      <c r="G19" s="123">
        <v>4.08</v>
      </c>
      <c r="H19" s="123">
        <v>4.43</v>
      </c>
      <c r="I19" s="123">
        <v>2.66</v>
      </c>
      <c r="J19" s="123">
        <v>5.98</v>
      </c>
      <c r="K19" s="123">
        <v>6.29</v>
      </c>
      <c r="L19" s="123">
        <f t="shared" si="7"/>
        <v>18.8</v>
      </c>
      <c r="M19" s="123">
        <v>4.09</v>
      </c>
      <c r="N19" s="123">
        <v>6.99</v>
      </c>
      <c r="O19" s="123">
        <v>7.72</v>
      </c>
      <c r="P19" s="123">
        <v>3.94</v>
      </c>
    </row>
    <row r="20" spans="1:16" s="101" customFormat="1" ht="75">
      <c r="A20" s="101">
        <v>69</v>
      </c>
      <c r="B20" s="102" t="s">
        <v>193</v>
      </c>
      <c r="C20" s="123">
        <f t="shared" si="4"/>
        <v>63.639999999999993</v>
      </c>
      <c r="D20" s="123">
        <f t="shared" si="5"/>
        <v>58.889999999999993</v>
      </c>
      <c r="E20" s="123">
        <v>6.91</v>
      </c>
      <c r="F20" s="123">
        <f t="shared" si="6"/>
        <v>14.599999999999998</v>
      </c>
      <c r="G20" s="123">
        <v>4.8099999999999996</v>
      </c>
      <c r="H20" s="123">
        <v>4.91</v>
      </c>
      <c r="I20" s="123">
        <v>4.88</v>
      </c>
      <c r="J20" s="123">
        <v>6.88</v>
      </c>
      <c r="K20" s="123">
        <v>6.93</v>
      </c>
      <c r="L20" s="123">
        <f t="shared" si="7"/>
        <v>23.57</v>
      </c>
      <c r="M20" s="123">
        <v>4.95</v>
      </c>
      <c r="N20" s="123">
        <v>8.7899999999999991</v>
      </c>
      <c r="O20" s="123">
        <v>9.83</v>
      </c>
      <c r="P20" s="123">
        <v>4.75</v>
      </c>
    </row>
    <row r="21" spans="1:16" s="101" customFormat="1" ht="75">
      <c r="A21" s="101">
        <v>70</v>
      </c>
      <c r="B21" s="102" t="s">
        <v>194</v>
      </c>
      <c r="C21" s="123">
        <f t="shared" si="4"/>
        <v>58.709999999999994</v>
      </c>
      <c r="D21" s="123">
        <f t="shared" si="5"/>
        <v>53.769999999999996</v>
      </c>
      <c r="E21" s="123">
        <v>6.1</v>
      </c>
      <c r="F21" s="123">
        <f t="shared" si="6"/>
        <v>14.02</v>
      </c>
      <c r="G21" s="123">
        <v>4.97</v>
      </c>
      <c r="H21" s="123">
        <v>4.97</v>
      </c>
      <c r="I21" s="123">
        <v>4.08</v>
      </c>
      <c r="J21" s="123">
        <v>6.09</v>
      </c>
      <c r="K21" s="123">
        <v>6.94</v>
      </c>
      <c r="L21" s="123">
        <f t="shared" si="7"/>
        <v>20.619999999999997</v>
      </c>
      <c r="M21" s="123">
        <v>4.95</v>
      </c>
      <c r="N21" s="123">
        <v>7.3</v>
      </c>
      <c r="O21" s="123">
        <v>8.3699999999999992</v>
      </c>
      <c r="P21" s="123">
        <v>4.9400000000000004</v>
      </c>
    </row>
    <row r="22" spans="1:16" s="101" customFormat="1" ht="90">
      <c r="A22" s="101">
        <v>71</v>
      </c>
      <c r="B22" s="102" t="s">
        <v>195</v>
      </c>
      <c r="C22" s="123">
        <f t="shared" si="4"/>
        <v>59.94</v>
      </c>
      <c r="D22" s="123">
        <f t="shared" si="5"/>
        <v>55.01</v>
      </c>
      <c r="E22" s="123">
        <v>6.07</v>
      </c>
      <c r="F22" s="123">
        <f t="shared" si="6"/>
        <v>13.98</v>
      </c>
      <c r="G22" s="123">
        <v>4.9400000000000004</v>
      </c>
      <c r="H22" s="123">
        <v>4.9800000000000004</v>
      </c>
      <c r="I22" s="123">
        <v>4.0599999999999996</v>
      </c>
      <c r="J22" s="123">
        <v>6.91</v>
      </c>
      <c r="K22" s="123">
        <v>6.5</v>
      </c>
      <c r="L22" s="123">
        <f t="shared" si="7"/>
        <v>21.549999999999997</v>
      </c>
      <c r="M22" s="123">
        <v>4.9400000000000004</v>
      </c>
      <c r="N22" s="123">
        <v>7.6</v>
      </c>
      <c r="O22" s="123">
        <v>9.01</v>
      </c>
      <c r="P22" s="123">
        <v>4.93</v>
      </c>
    </row>
    <row r="23" spans="1:16" s="101" customFormat="1" ht="75">
      <c r="A23" s="101">
        <v>72</v>
      </c>
      <c r="B23" s="102" t="s">
        <v>196</v>
      </c>
      <c r="C23" s="123">
        <f t="shared" si="4"/>
        <v>57.559999999999995</v>
      </c>
      <c r="D23" s="123">
        <f t="shared" si="5"/>
        <v>53.349999999999994</v>
      </c>
      <c r="E23" s="123">
        <v>6.11</v>
      </c>
      <c r="F23" s="123">
        <f t="shared" si="6"/>
        <v>13.04</v>
      </c>
      <c r="G23" s="123">
        <v>4.5</v>
      </c>
      <c r="H23" s="123">
        <v>4.58</v>
      </c>
      <c r="I23" s="123">
        <v>3.96</v>
      </c>
      <c r="J23" s="123">
        <v>6.79</v>
      </c>
      <c r="K23" s="123">
        <v>6.43</v>
      </c>
      <c r="L23" s="123">
        <f t="shared" si="7"/>
        <v>20.98</v>
      </c>
      <c r="M23" s="123">
        <v>4.8</v>
      </c>
      <c r="N23" s="123">
        <v>7.32</v>
      </c>
      <c r="O23" s="123">
        <v>8.86</v>
      </c>
      <c r="P23" s="123">
        <v>4.21</v>
      </c>
    </row>
    <row r="24" spans="1:16" s="101" customFormat="1" ht="75">
      <c r="A24" s="101">
        <v>73</v>
      </c>
      <c r="B24" s="102" t="s">
        <v>197</v>
      </c>
      <c r="C24" s="123">
        <f t="shared" si="4"/>
        <v>63.060000000000009</v>
      </c>
      <c r="D24" s="123">
        <f t="shared" si="5"/>
        <v>58.38000000000001</v>
      </c>
      <c r="E24" s="123">
        <v>6.84</v>
      </c>
      <c r="F24" s="123">
        <f t="shared" si="6"/>
        <v>14.670000000000002</v>
      </c>
      <c r="G24" s="123">
        <v>4.8600000000000003</v>
      </c>
      <c r="H24" s="123">
        <v>4.9000000000000004</v>
      </c>
      <c r="I24" s="123">
        <v>4.91</v>
      </c>
      <c r="J24" s="123">
        <v>6.94</v>
      </c>
      <c r="K24" s="123">
        <v>6.98</v>
      </c>
      <c r="L24" s="123">
        <f t="shared" si="7"/>
        <v>22.950000000000003</v>
      </c>
      <c r="M24" s="123">
        <v>4.82</v>
      </c>
      <c r="N24" s="123">
        <v>8.31</v>
      </c>
      <c r="O24" s="123">
        <v>9.82</v>
      </c>
      <c r="P24" s="123">
        <v>4.68</v>
      </c>
    </row>
    <row r="25" spans="1:16" s="101" customFormat="1" ht="60">
      <c r="A25" s="101">
        <v>74</v>
      </c>
      <c r="B25" s="102" t="s">
        <v>198</v>
      </c>
      <c r="C25" s="123">
        <f t="shared" si="4"/>
        <v>63.370000000000005</v>
      </c>
      <c r="D25" s="123">
        <f t="shared" si="5"/>
        <v>58.410000000000004</v>
      </c>
      <c r="E25" s="123">
        <v>6.92</v>
      </c>
      <c r="F25" s="123">
        <f t="shared" si="6"/>
        <v>14.280000000000001</v>
      </c>
      <c r="G25" s="123">
        <v>4.96</v>
      </c>
      <c r="H25" s="123">
        <v>4.41</v>
      </c>
      <c r="I25" s="123">
        <v>4.91</v>
      </c>
      <c r="J25" s="123">
        <v>6.94</v>
      </c>
      <c r="K25" s="123">
        <v>6.95</v>
      </c>
      <c r="L25" s="123">
        <f t="shared" si="7"/>
        <v>23.32</v>
      </c>
      <c r="M25" s="123">
        <v>4.99</v>
      </c>
      <c r="N25" s="123">
        <v>8.3800000000000008</v>
      </c>
      <c r="O25" s="123">
        <v>9.9499999999999993</v>
      </c>
      <c r="P25" s="123">
        <v>4.96</v>
      </c>
    </row>
    <row r="26" spans="1:16" s="101" customFormat="1" ht="75">
      <c r="A26" s="101">
        <v>75</v>
      </c>
      <c r="B26" s="102" t="s">
        <v>199</v>
      </c>
      <c r="C26" s="123">
        <f t="shared" si="4"/>
        <v>53.03</v>
      </c>
      <c r="D26" s="123">
        <f t="shared" si="5"/>
        <v>48.72</v>
      </c>
      <c r="E26" s="123">
        <v>5.61</v>
      </c>
      <c r="F26" s="123">
        <f t="shared" si="6"/>
        <v>13.02</v>
      </c>
      <c r="G26" s="123">
        <v>4.54</v>
      </c>
      <c r="H26" s="123">
        <v>4.34</v>
      </c>
      <c r="I26" s="123">
        <v>4.1399999999999997</v>
      </c>
      <c r="J26" s="123">
        <v>5.34</v>
      </c>
      <c r="K26" s="123">
        <v>5.52</v>
      </c>
      <c r="L26" s="123">
        <f t="shared" si="7"/>
        <v>19.23</v>
      </c>
      <c r="M26" s="123">
        <v>4.4400000000000004</v>
      </c>
      <c r="N26" s="123">
        <v>6.85</v>
      </c>
      <c r="O26" s="123">
        <v>7.94</v>
      </c>
      <c r="P26" s="123">
        <v>4.3099999999999996</v>
      </c>
    </row>
    <row r="27" spans="1:16" s="101" customFormat="1" ht="75">
      <c r="A27" s="101">
        <v>76</v>
      </c>
      <c r="B27" s="102" t="s">
        <v>200</v>
      </c>
      <c r="C27" s="123">
        <f t="shared" si="4"/>
        <v>64.540000000000006</v>
      </c>
      <c r="D27" s="123">
        <f t="shared" si="5"/>
        <v>59.580000000000005</v>
      </c>
      <c r="E27" s="123">
        <v>6.94</v>
      </c>
      <c r="F27" s="123">
        <f t="shared" si="6"/>
        <v>14.880000000000003</v>
      </c>
      <c r="G27" s="123">
        <v>4.9800000000000004</v>
      </c>
      <c r="H27" s="123">
        <v>4.9400000000000004</v>
      </c>
      <c r="I27" s="123">
        <v>4.96</v>
      </c>
      <c r="J27" s="123">
        <v>6.96</v>
      </c>
      <c r="K27" s="123">
        <v>6.95</v>
      </c>
      <c r="L27" s="123">
        <f t="shared" si="7"/>
        <v>23.85</v>
      </c>
      <c r="M27" s="123">
        <v>4.9800000000000004</v>
      </c>
      <c r="N27" s="123">
        <v>8.92</v>
      </c>
      <c r="O27" s="123">
        <v>9.9499999999999993</v>
      </c>
      <c r="P27" s="123">
        <v>4.96</v>
      </c>
    </row>
    <row r="28" spans="1:16" s="101" customFormat="1" ht="75">
      <c r="A28" s="101">
        <v>77</v>
      </c>
      <c r="B28" s="102" t="s">
        <v>201</v>
      </c>
      <c r="C28" s="123">
        <f t="shared" si="4"/>
        <v>55.8</v>
      </c>
      <c r="D28" s="123">
        <f t="shared" si="5"/>
        <v>51.82</v>
      </c>
      <c r="E28" s="123">
        <v>5.97</v>
      </c>
      <c r="F28" s="123">
        <f t="shared" si="6"/>
        <v>12.11</v>
      </c>
      <c r="G28" s="123">
        <v>4.04</v>
      </c>
      <c r="H28" s="123">
        <v>4.0599999999999996</v>
      </c>
      <c r="I28" s="123">
        <v>4.01</v>
      </c>
      <c r="J28" s="123">
        <v>6.88</v>
      </c>
      <c r="K28" s="123">
        <v>6.9</v>
      </c>
      <c r="L28" s="123">
        <f t="shared" si="7"/>
        <v>19.96</v>
      </c>
      <c r="M28" s="123">
        <v>4.9400000000000004</v>
      </c>
      <c r="N28" s="123">
        <v>7</v>
      </c>
      <c r="O28" s="123">
        <v>8.02</v>
      </c>
      <c r="P28" s="123">
        <v>3.98</v>
      </c>
    </row>
    <row r="29" spans="1:16" s="101" customFormat="1" ht="75">
      <c r="A29" s="101">
        <v>78</v>
      </c>
      <c r="B29" s="102" t="s">
        <v>202</v>
      </c>
      <c r="C29" s="123">
        <f t="shared" si="4"/>
        <v>60.980000000000004</v>
      </c>
      <c r="D29" s="123">
        <f t="shared" si="5"/>
        <v>56.42</v>
      </c>
      <c r="E29" s="123">
        <v>6.91</v>
      </c>
      <c r="F29" s="123">
        <f t="shared" si="6"/>
        <v>12.39</v>
      </c>
      <c r="G29" s="123">
        <v>4.57</v>
      </c>
      <c r="H29" s="123">
        <v>4.93</v>
      </c>
      <c r="I29" s="123">
        <v>2.89</v>
      </c>
      <c r="J29" s="123">
        <v>6.9</v>
      </c>
      <c r="K29" s="123">
        <v>6.9</v>
      </c>
      <c r="L29" s="123">
        <f t="shared" si="7"/>
        <v>23.32</v>
      </c>
      <c r="M29" s="123">
        <v>4.62</v>
      </c>
      <c r="N29" s="123">
        <v>8.85</v>
      </c>
      <c r="O29" s="123">
        <v>9.85</v>
      </c>
      <c r="P29" s="123">
        <v>4.5599999999999996</v>
      </c>
    </row>
    <row r="30" spans="1:16" s="101" customFormat="1" ht="75">
      <c r="A30" s="101">
        <v>79</v>
      </c>
      <c r="B30" s="102" t="s">
        <v>203</v>
      </c>
      <c r="C30" s="123">
        <f t="shared" si="4"/>
        <v>59.3</v>
      </c>
      <c r="D30" s="123">
        <f t="shared" si="5"/>
        <v>54.5</v>
      </c>
      <c r="E30" s="123">
        <v>6.12</v>
      </c>
      <c r="F30" s="123">
        <f t="shared" si="6"/>
        <v>14.02</v>
      </c>
      <c r="G30" s="123">
        <v>4.93</v>
      </c>
      <c r="H30" s="123">
        <v>4.2300000000000004</v>
      </c>
      <c r="I30" s="123">
        <v>4.8600000000000003</v>
      </c>
      <c r="J30" s="123">
        <v>6.87</v>
      </c>
      <c r="K30" s="123">
        <v>6.85</v>
      </c>
      <c r="L30" s="123">
        <f t="shared" si="7"/>
        <v>20.64</v>
      </c>
      <c r="M30" s="123">
        <v>4.91</v>
      </c>
      <c r="N30" s="123">
        <v>7.35</v>
      </c>
      <c r="O30" s="123">
        <v>8.3800000000000008</v>
      </c>
      <c r="P30" s="123">
        <v>4.8</v>
      </c>
    </row>
    <row r="31" spans="1:16" s="101" customFormat="1" ht="75">
      <c r="A31" s="101">
        <v>80</v>
      </c>
      <c r="B31" s="102" t="s">
        <v>204</v>
      </c>
      <c r="C31" s="123">
        <f t="shared" si="4"/>
        <v>62.56</v>
      </c>
      <c r="D31" s="123">
        <f t="shared" si="5"/>
        <v>57.77</v>
      </c>
      <c r="E31" s="123">
        <v>6.83</v>
      </c>
      <c r="F31" s="123">
        <f t="shared" si="6"/>
        <v>13.78</v>
      </c>
      <c r="G31" s="123">
        <v>4.8</v>
      </c>
      <c r="H31" s="123">
        <v>4.9000000000000004</v>
      </c>
      <c r="I31" s="123">
        <v>4.08</v>
      </c>
      <c r="J31" s="123">
        <v>6.82</v>
      </c>
      <c r="K31" s="123">
        <v>6.95</v>
      </c>
      <c r="L31" s="123">
        <f t="shared" si="7"/>
        <v>23.39</v>
      </c>
      <c r="M31" s="123">
        <v>4.95</v>
      </c>
      <c r="N31" s="123">
        <v>8.6</v>
      </c>
      <c r="O31" s="123">
        <v>9.84</v>
      </c>
      <c r="P31" s="123">
        <v>4.79</v>
      </c>
    </row>
    <row r="32" spans="1:16" s="101" customFormat="1" ht="90">
      <c r="A32" s="101">
        <v>81</v>
      </c>
      <c r="B32" s="102" t="s">
        <v>205</v>
      </c>
      <c r="C32" s="123">
        <f t="shared" si="4"/>
        <v>58.300000000000004</v>
      </c>
      <c r="D32" s="123">
        <f t="shared" si="5"/>
        <v>54.320000000000007</v>
      </c>
      <c r="E32" s="123">
        <v>6.75</v>
      </c>
      <c r="F32" s="123">
        <f t="shared" si="6"/>
        <v>12.49</v>
      </c>
      <c r="G32" s="123">
        <v>4.46</v>
      </c>
      <c r="H32" s="123">
        <v>4.97</v>
      </c>
      <c r="I32" s="123">
        <v>3.06</v>
      </c>
      <c r="J32" s="123">
        <v>6.65</v>
      </c>
      <c r="K32" s="123">
        <v>6.98</v>
      </c>
      <c r="L32" s="123">
        <f t="shared" si="7"/>
        <v>21.450000000000003</v>
      </c>
      <c r="M32" s="123">
        <v>4.47</v>
      </c>
      <c r="N32" s="123">
        <v>7.85</v>
      </c>
      <c r="O32" s="123">
        <v>9.1300000000000008</v>
      </c>
      <c r="P32" s="123">
        <v>3.98</v>
      </c>
    </row>
    <row r="33" spans="1:16" s="101" customFormat="1" ht="90">
      <c r="A33" s="101">
        <v>82</v>
      </c>
      <c r="B33" s="102" t="s">
        <v>206</v>
      </c>
      <c r="C33" s="123">
        <f t="shared" si="4"/>
        <v>64.11999999999999</v>
      </c>
      <c r="D33" s="123">
        <f t="shared" si="5"/>
        <v>59.199999999999989</v>
      </c>
      <c r="E33" s="123">
        <v>6.91</v>
      </c>
      <c r="F33" s="123">
        <f t="shared" si="6"/>
        <v>14.899999999999999</v>
      </c>
      <c r="G33" s="123">
        <v>4.97</v>
      </c>
      <c r="H33" s="123">
        <v>5</v>
      </c>
      <c r="I33" s="123">
        <v>4.93</v>
      </c>
      <c r="J33" s="123">
        <v>6.92</v>
      </c>
      <c r="K33" s="123">
        <v>6.94</v>
      </c>
      <c r="L33" s="123">
        <f t="shared" si="7"/>
        <v>23.529999999999998</v>
      </c>
      <c r="M33" s="123">
        <v>4.97</v>
      </c>
      <c r="N33" s="123">
        <v>8.77</v>
      </c>
      <c r="O33" s="123">
        <v>9.7899999999999991</v>
      </c>
      <c r="P33" s="123">
        <v>4.92</v>
      </c>
    </row>
    <row r="34" spans="1:16" s="101" customFormat="1" ht="75">
      <c r="A34" s="101">
        <v>83</v>
      </c>
      <c r="B34" s="102" t="s">
        <v>207</v>
      </c>
      <c r="C34" s="123">
        <f t="shared" si="4"/>
        <v>44.629999999999995</v>
      </c>
      <c r="D34" s="123">
        <f t="shared" si="5"/>
        <v>42.069999999999993</v>
      </c>
      <c r="E34" s="123">
        <v>5.37</v>
      </c>
      <c r="F34" s="123">
        <f t="shared" si="6"/>
        <v>8.94</v>
      </c>
      <c r="G34" s="123">
        <v>2.4900000000000002</v>
      </c>
      <c r="H34" s="123">
        <v>3.69</v>
      </c>
      <c r="I34" s="123">
        <v>2.76</v>
      </c>
      <c r="J34" s="123">
        <v>5.36</v>
      </c>
      <c r="K34" s="123">
        <v>5.61</v>
      </c>
      <c r="L34" s="123">
        <f t="shared" si="7"/>
        <v>16.79</v>
      </c>
      <c r="M34" s="123">
        <v>3.93</v>
      </c>
      <c r="N34" s="123">
        <v>5.78</v>
      </c>
      <c r="O34" s="123">
        <v>7.08</v>
      </c>
      <c r="P34" s="123">
        <v>2.56</v>
      </c>
    </row>
    <row r="35" spans="1:16" s="101" customFormat="1" ht="90">
      <c r="A35" s="101">
        <v>84</v>
      </c>
      <c r="B35" s="102" t="s">
        <v>208</v>
      </c>
      <c r="C35" s="123">
        <f t="shared" si="4"/>
        <v>63.669999999999995</v>
      </c>
      <c r="D35" s="123">
        <f t="shared" si="5"/>
        <v>58.839999999999996</v>
      </c>
      <c r="E35" s="123">
        <v>6.87</v>
      </c>
      <c r="F35" s="123">
        <f t="shared" si="6"/>
        <v>14.8</v>
      </c>
      <c r="G35" s="123">
        <v>4.9400000000000004</v>
      </c>
      <c r="H35" s="123">
        <v>4.96</v>
      </c>
      <c r="I35" s="123">
        <v>4.9000000000000004</v>
      </c>
      <c r="J35" s="123">
        <v>6.83</v>
      </c>
      <c r="K35" s="123">
        <v>6.83</v>
      </c>
      <c r="L35" s="123">
        <f t="shared" si="7"/>
        <v>23.509999999999998</v>
      </c>
      <c r="M35" s="123">
        <v>4.9400000000000004</v>
      </c>
      <c r="N35" s="123">
        <v>8.83</v>
      </c>
      <c r="O35" s="123">
        <v>9.74</v>
      </c>
      <c r="P35" s="123">
        <v>4.83</v>
      </c>
    </row>
    <row r="36" spans="1:16" s="101" customFormat="1" ht="90">
      <c r="A36" s="101">
        <v>85</v>
      </c>
      <c r="B36" s="102" t="s">
        <v>209</v>
      </c>
      <c r="C36" s="123">
        <f t="shared" si="4"/>
        <v>62.260000000000005</v>
      </c>
      <c r="D36" s="123">
        <f t="shared" si="5"/>
        <v>57.81</v>
      </c>
      <c r="E36" s="123">
        <v>6.85</v>
      </c>
      <c r="F36" s="123">
        <f t="shared" si="6"/>
        <v>13.850000000000001</v>
      </c>
      <c r="G36" s="123">
        <v>4.7300000000000004</v>
      </c>
      <c r="H36" s="123">
        <v>4.32</v>
      </c>
      <c r="I36" s="123">
        <v>4.8</v>
      </c>
      <c r="J36" s="123">
        <v>6.83</v>
      </c>
      <c r="K36" s="123">
        <v>6.84</v>
      </c>
      <c r="L36" s="123">
        <f t="shared" si="7"/>
        <v>23.44</v>
      </c>
      <c r="M36" s="123">
        <v>4.9000000000000004</v>
      </c>
      <c r="N36" s="123">
        <v>8.7100000000000009</v>
      </c>
      <c r="O36" s="123">
        <v>9.83</v>
      </c>
      <c r="P36" s="123">
        <v>4.45</v>
      </c>
    </row>
    <row r="37" spans="1:16" s="101" customFormat="1" ht="75">
      <c r="A37" s="101">
        <v>86</v>
      </c>
      <c r="B37" s="102" t="s">
        <v>210</v>
      </c>
      <c r="C37" s="123">
        <f t="shared" si="4"/>
        <v>58.37</v>
      </c>
      <c r="D37" s="123">
        <f t="shared" si="5"/>
        <v>54.41</v>
      </c>
      <c r="E37" s="123">
        <v>6.62</v>
      </c>
      <c r="F37" s="123">
        <f t="shared" si="6"/>
        <v>12.78</v>
      </c>
      <c r="G37" s="123">
        <v>4.42</v>
      </c>
      <c r="H37" s="123">
        <v>4.09</v>
      </c>
      <c r="I37" s="123">
        <v>4.2699999999999996</v>
      </c>
      <c r="J37" s="123">
        <v>6.31</v>
      </c>
      <c r="K37" s="123">
        <v>6.71</v>
      </c>
      <c r="L37" s="123">
        <f t="shared" si="7"/>
        <v>21.99</v>
      </c>
      <c r="M37" s="123">
        <v>4.74</v>
      </c>
      <c r="N37" s="123">
        <v>7.96</v>
      </c>
      <c r="O37" s="123">
        <v>9.2899999999999991</v>
      </c>
      <c r="P37" s="123">
        <v>3.96</v>
      </c>
    </row>
    <row r="38" spans="1:16" s="101" customFormat="1" ht="90">
      <c r="A38" s="101">
        <v>87</v>
      </c>
      <c r="B38" s="102" t="s">
        <v>211</v>
      </c>
      <c r="C38" s="123">
        <f t="shared" si="4"/>
        <v>59.14</v>
      </c>
      <c r="D38" s="123">
        <f t="shared" si="5"/>
        <v>55.54</v>
      </c>
      <c r="E38" s="123">
        <v>6.6</v>
      </c>
      <c r="F38" s="123">
        <f t="shared" si="6"/>
        <v>12.7</v>
      </c>
      <c r="G38" s="123">
        <v>4.74</v>
      </c>
      <c r="H38" s="123">
        <v>4.6900000000000004</v>
      </c>
      <c r="I38" s="123">
        <v>3.27</v>
      </c>
      <c r="J38" s="123">
        <v>6.55</v>
      </c>
      <c r="K38" s="123">
        <v>6.72</v>
      </c>
      <c r="L38" s="123">
        <f t="shared" si="7"/>
        <v>22.97</v>
      </c>
      <c r="M38" s="123">
        <v>4.83</v>
      </c>
      <c r="N38" s="123">
        <v>8.5299999999999994</v>
      </c>
      <c r="O38" s="123">
        <v>9.61</v>
      </c>
      <c r="P38" s="123">
        <v>3.6</v>
      </c>
    </row>
    <row r="39" spans="1:16" s="101" customFormat="1" ht="90">
      <c r="A39" s="101">
        <v>88</v>
      </c>
      <c r="B39" s="102" t="s">
        <v>212</v>
      </c>
      <c r="C39" s="123">
        <f t="shared" si="4"/>
        <v>57.46</v>
      </c>
      <c r="D39" s="123">
        <f t="shared" si="5"/>
        <v>53.68</v>
      </c>
      <c r="E39" s="123">
        <v>6.38</v>
      </c>
      <c r="F39" s="123">
        <f t="shared" si="6"/>
        <v>12.580000000000002</v>
      </c>
      <c r="G39" s="123">
        <v>3.92</v>
      </c>
      <c r="H39" s="123">
        <v>4.54</v>
      </c>
      <c r="I39" s="123">
        <v>4.12</v>
      </c>
      <c r="J39" s="123">
        <v>6.39</v>
      </c>
      <c r="K39" s="123">
        <v>6.83</v>
      </c>
      <c r="L39" s="123">
        <f t="shared" si="7"/>
        <v>21.5</v>
      </c>
      <c r="M39" s="123">
        <v>4.57</v>
      </c>
      <c r="N39" s="123">
        <v>7.95</v>
      </c>
      <c r="O39" s="123">
        <v>8.98</v>
      </c>
      <c r="P39" s="123">
        <v>3.78</v>
      </c>
    </row>
    <row r="40" spans="1:16" s="101" customFormat="1" ht="90">
      <c r="A40" s="101">
        <v>89</v>
      </c>
      <c r="B40" s="102" t="s">
        <v>213</v>
      </c>
      <c r="C40" s="123">
        <f t="shared" si="4"/>
        <v>64.42</v>
      </c>
      <c r="D40" s="123">
        <f t="shared" si="5"/>
        <v>59.55</v>
      </c>
      <c r="E40" s="123">
        <v>7</v>
      </c>
      <c r="F40" s="123">
        <f t="shared" si="6"/>
        <v>14.86</v>
      </c>
      <c r="G40" s="123">
        <v>4.97</v>
      </c>
      <c r="H40" s="123">
        <v>4.97</v>
      </c>
      <c r="I40" s="123">
        <v>4.92</v>
      </c>
      <c r="J40" s="123">
        <v>6.95</v>
      </c>
      <c r="K40" s="123">
        <v>6.96</v>
      </c>
      <c r="L40" s="123">
        <f t="shared" si="7"/>
        <v>23.78</v>
      </c>
      <c r="M40" s="123">
        <v>4.96</v>
      </c>
      <c r="N40" s="123">
        <v>8.85</v>
      </c>
      <c r="O40" s="123">
        <v>9.9700000000000006</v>
      </c>
      <c r="P40" s="123">
        <v>4.87</v>
      </c>
    </row>
    <row r="41" spans="1:16" s="101" customFormat="1" ht="75">
      <c r="A41" s="101">
        <v>90</v>
      </c>
      <c r="B41" s="102" t="s">
        <v>214</v>
      </c>
      <c r="C41" s="123">
        <f t="shared" si="4"/>
        <v>63.72</v>
      </c>
      <c r="D41" s="123">
        <f t="shared" si="5"/>
        <v>58.83</v>
      </c>
      <c r="E41" s="123">
        <v>6.86</v>
      </c>
      <c r="F41" s="123">
        <f t="shared" si="6"/>
        <v>14.760000000000002</v>
      </c>
      <c r="G41" s="123">
        <v>4.9400000000000004</v>
      </c>
      <c r="H41" s="123">
        <v>4.95</v>
      </c>
      <c r="I41" s="123">
        <v>4.87</v>
      </c>
      <c r="J41" s="123">
        <v>6.87</v>
      </c>
      <c r="K41" s="123">
        <v>6.86</v>
      </c>
      <c r="L41" s="123">
        <f t="shared" si="7"/>
        <v>23.479999999999997</v>
      </c>
      <c r="M41" s="123">
        <v>4.93</v>
      </c>
      <c r="N41" s="123">
        <v>8.7799999999999994</v>
      </c>
      <c r="O41" s="123">
        <v>9.77</v>
      </c>
      <c r="P41" s="123">
        <v>4.8899999999999997</v>
      </c>
    </row>
    <row r="42" spans="1:16" s="101" customFormat="1" ht="90">
      <c r="A42" s="101">
        <v>91</v>
      </c>
      <c r="B42" s="102" t="s">
        <v>215</v>
      </c>
      <c r="C42" s="123">
        <f t="shared" si="4"/>
        <v>43.64</v>
      </c>
      <c r="D42" s="123">
        <f t="shared" si="5"/>
        <v>40.06</v>
      </c>
      <c r="E42" s="123">
        <v>4.96</v>
      </c>
      <c r="F42" s="123">
        <f t="shared" si="6"/>
        <v>9.89</v>
      </c>
      <c r="G42" s="123">
        <v>2.57</v>
      </c>
      <c r="H42" s="123">
        <v>3.72</v>
      </c>
      <c r="I42" s="123">
        <v>3.6</v>
      </c>
      <c r="J42" s="123">
        <v>4.8099999999999996</v>
      </c>
      <c r="K42" s="123">
        <v>5.09</v>
      </c>
      <c r="L42" s="123">
        <f t="shared" si="7"/>
        <v>15.31</v>
      </c>
      <c r="M42" s="123">
        <v>3.58</v>
      </c>
      <c r="N42" s="123">
        <v>5.63</v>
      </c>
      <c r="O42" s="123">
        <v>6.1</v>
      </c>
      <c r="P42" s="123">
        <v>3.58</v>
      </c>
    </row>
    <row r="43" spans="1:16" s="101" customFormat="1" ht="75">
      <c r="A43" s="101">
        <v>92</v>
      </c>
      <c r="B43" s="102" t="s">
        <v>216</v>
      </c>
      <c r="C43" s="123">
        <f t="shared" si="4"/>
        <v>56.980000000000004</v>
      </c>
      <c r="D43" s="123">
        <f t="shared" si="5"/>
        <v>52.42</v>
      </c>
      <c r="E43" s="123">
        <v>6.35</v>
      </c>
      <c r="F43" s="123">
        <f t="shared" si="6"/>
        <v>13.58</v>
      </c>
      <c r="G43" s="123">
        <v>4.76</v>
      </c>
      <c r="H43" s="123">
        <v>4.75</v>
      </c>
      <c r="I43" s="123">
        <v>4.07</v>
      </c>
      <c r="J43" s="123">
        <v>5.74</v>
      </c>
      <c r="K43" s="123">
        <v>6.7</v>
      </c>
      <c r="L43" s="123">
        <f t="shared" si="7"/>
        <v>20.05</v>
      </c>
      <c r="M43" s="123">
        <v>3.92</v>
      </c>
      <c r="N43" s="123">
        <v>7.4</v>
      </c>
      <c r="O43" s="123">
        <v>8.73</v>
      </c>
      <c r="P43" s="123">
        <v>4.5599999999999996</v>
      </c>
    </row>
    <row r="44" spans="1:16" s="101" customFormat="1" ht="75">
      <c r="A44" s="101">
        <v>93</v>
      </c>
      <c r="B44" s="102" t="s">
        <v>217</v>
      </c>
      <c r="C44" s="123">
        <f t="shared" si="4"/>
        <v>50.02</v>
      </c>
      <c r="D44" s="123">
        <f t="shared" si="5"/>
        <v>46.410000000000004</v>
      </c>
      <c r="E44" s="123">
        <v>5.52</v>
      </c>
      <c r="F44" s="123">
        <f t="shared" si="6"/>
        <v>12.64</v>
      </c>
      <c r="G44" s="123">
        <v>3.97</v>
      </c>
      <c r="H44" s="123">
        <v>4.43</v>
      </c>
      <c r="I44" s="123">
        <v>4.24</v>
      </c>
      <c r="J44" s="123">
        <v>5.32</v>
      </c>
      <c r="K44" s="123">
        <v>5.55</v>
      </c>
      <c r="L44" s="123">
        <f t="shared" si="7"/>
        <v>17.380000000000003</v>
      </c>
      <c r="M44" s="123">
        <v>4.26</v>
      </c>
      <c r="N44" s="123">
        <v>6.2</v>
      </c>
      <c r="O44" s="123">
        <v>6.92</v>
      </c>
      <c r="P44" s="123">
        <v>3.61</v>
      </c>
    </row>
    <row r="45" spans="1:16" s="101" customFormat="1" ht="75">
      <c r="A45" s="101">
        <v>94</v>
      </c>
      <c r="B45" s="102" t="s">
        <v>218</v>
      </c>
      <c r="C45" s="123">
        <f t="shared" si="4"/>
        <v>58.280000000000008</v>
      </c>
      <c r="D45" s="123">
        <f t="shared" si="5"/>
        <v>54.970000000000006</v>
      </c>
      <c r="E45" s="123">
        <v>6.55</v>
      </c>
      <c r="F45" s="123">
        <f t="shared" si="6"/>
        <v>13.600000000000001</v>
      </c>
      <c r="G45" s="123">
        <v>3.97</v>
      </c>
      <c r="H45" s="123">
        <v>4.75</v>
      </c>
      <c r="I45" s="123">
        <v>4.88</v>
      </c>
      <c r="J45" s="123">
        <v>6.55</v>
      </c>
      <c r="K45" s="123">
        <v>6.81</v>
      </c>
      <c r="L45" s="123">
        <f t="shared" si="7"/>
        <v>21.46</v>
      </c>
      <c r="M45" s="123">
        <v>4.3099999999999996</v>
      </c>
      <c r="N45" s="123">
        <v>7.78</v>
      </c>
      <c r="O45" s="123">
        <v>9.3699999999999992</v>
      </c>
      <c r="P45" s="123">
        <v>3.31</v>
      </c>
    </row>
    <row r="46" spans="1:16" s="101" customFormat="1" ht="75">
      <c r="A46" s="101">
        <v>95</v>
      </c>
      <c r="B46" s="102" t="s">
        <v>219</v>
      </c>
      <c r="C46" s="123">
        <f t="shared" si="4"/>
        <v>53.599999999999994</v>
      </c>
      <c r="D46" s="123">
        <f t="shared" si="5"/>
        <v>50.05</v>
      </c>
      <c r="E46" s="123">
        <v>6.14</v>
      </c>
      <c r="F46" s="123">
        <f t="shared" si="6"/>
        <v>11.780000000000001</v>
      </c>
      <c r="G46" s="123">
        <v>4.38</v>
      </c>
      <c r="H46" s="123">
        <v>4.49</v>
      </c>
      <c r="I46" s="123">
        <v>2.91</v>
      </c>
      <c r="J46" s="123">
        <v>5.72</v>
      </c>
      <c r="K46" s="123">
        <v>6.29</v>
      </c>
      <c r="L46" s="123">
        <f t="shared" si="7"/>
        <v>20.119999999999997</v>
      </c>
      <c r="M46" s="123">
        <v>4.47</v>
      </c>
      <c r="N46" s="123">
        <v>7.03</v>
      </c>
      <c r="O46" s="123">
        <v>8.6199999999999992</v>
      </c>
      <c r="P46" s="123">
        <v>3.55</v>
      </c>
    </row>
    <row r="47" spans="1:16" s="101" customFormat="1" ht="75">
      <c r="A47" s="101">
        <v>96</v>
      </c>
      <c r="B47" s="102" t="s">
        <v>220</v>
      </c>
      <c r="C47" s="123">
        <f t="shared" si="4"/>
        <v>47.26</v>
      </c>
      <c r="D47" s="123">
        <f t="shared" si="5"/>
        <v>45.26</v>
      </c>
      <c r="E47" s="123">
        <v>5.94</v>
      </c>
      <c r="F47" s="123">
        <f t="shared" si="6"/>
        <v>7.87</v>
      </c>
      <c r="G47" s="123">
        <v>2.93</v>
      </c>
      <c r="H47" s="123">
        <v>2.61</v>
      </c>
      <c r="I47" s="123">
        <v>2.33</v>
      </c>
      <c r="J47" s="123">
        <v>5.84</v>
      </c>
      <c r="K47" s="123">
        <v>6.16</v>
      </c>
      <c r="L47" s="123">
        <f t="shared" si="7"/>
        <v>19.45</v>
      </c>
      <c r="M47" s="123">
        <v>4.3</v>
      </c>
      <c r="N47" s="123">
        <v>7.2</v>
      </c>
      <c r="O47" s="123">
        <v>7.95</v>
      </c>
      <c r="P47" s="123">
        <v>2</v>
      </c>
    </row>
    <row r="48" spans="1:16" s="101" customFormat="1" ht="90">
      <c r="A48" s="101">
        <v>97</v>
      </c>
      <c r="B48" s="102" t="s">
        <v>221</v>
      </c>
      <c r="C48" s="123">
        <f t="shared" si="4"/>
        <v>59.709999999999994</v>
      </c>
      <c r="D48" s="123">
        <f t="shared" si="5"/>
        <v>55.769999999999996</v>
      </c>
      <c r="E48" s="123">
        <v>6.79</v>
      </c>
      <c r="F48" s="123">
        <f t="shared" si="6"/>
        <v>11.93</v>
      </c>
      <c r="G48" s="123">
        <v>3.69</v>
      </c>
      <c r="H48" s="123">
        <v>4.03</v>
      </c>
      <c r="I48" s="123">
        <v>4.21</v>
      </c>
      <c r="J48" s="123">
        <v>6.62</v>
      </c>
      <c r="K48" s="123">
        <v>6.85</v>
      </c>
      <c r="L48" s="123">
        <f t="shared" si="7"/>
        <v>23.58</v>
      </c>
      <c r="M48" s="123">
        <v>4.84</v>
      </c>
      <c r="N48" s="123">
        <v>8.86</v>
      </c>
      <c r="O48" s="123">
        <v>9.8800000000000008</v>
      </c>
      <c r="P48" s="123">
        <v>3.94</v>
      </c>
    </row>
    <row r="49" spans="1:16" s="101" customFormat="1" ht="75">
      <c r="A49" s="101">
        <v>98</v>
      </c>
      <c r="B49" s="102" t="s">
        <v>222</v>
      </c>
      <c r="C49" s="123">
        <f t="shared" si="4"/>
        <v>58.980000000000004</v>
      </c>
      <c r="D49" s="123">
        <f t="shared" si="5"/>
        <v>54.89</v>
      </c>
      <c r="E49" s="123">
        <v>6.37</v>
      </c>
      <c r="F49" s="123">
        <f t="shared" si="6"/>
        <v>13.5</v>
      </c>
      <c r="G49" s="123">
        <v>4.41</v>
      </c>
      <c r="H49" s="123">
        <v>4.45</v>
      </c>
      <c r="I49" s="123">
        <v>4.6399999999999997</v>
      </c>
      <c r="J49" s="123">
        <v>6.22</v>
      </c>
      <c r="K49" s="123">
        <v>6.46</v>
      </c>
      <c r="L49" s="123">
        <f t="shared" si="7"/>
        <v>22.34</v>
      </c>
      <c r="M49" s="123">
        <v>4.72</v>
      </c>
      <c r="N49" s="123">
        <v>8.2799999999999994</v>
      </c>
      <c r="O49" s="123">
        <v>9.34</v>
      </c>
      <c r="P49" s="123">
        <v>4.09</v>
      </c>
    </row>
    <row r="50" spans="1:16" s="101" customFormat="1" ht="90">
      <c r="A50" s="101">
        <v>99</v>
      </c>
      <c r="B50" s="102" t="s">
        <v>223</v>
      </c>
      <c r="C50" s="123">
        <f t="shared" si="4"/>
        <v>56.5</v>
      </c>
      <c r="D50" s="123">
        <f t="shared" si="5"/>
        <v>51.95</v>
      </c>
      <c r="E50" s="123">
        <v>6.1</v>
      </c>
      <c r="F50" s="123">
        <f t="shared" si="6"/>
        <v>13.579999999999998</v>
      </c>
      <c r="G50" s="123">
        <v>4.38</v>
      </c>
      <c r="H50" s="123">
        <v>4.66</v>
      </c>
      <c r="I50" s="123">
        <v>4.54</v>
      </c>
      <c r="J50" s="123">
        <v>6.11</v>
      </c>
      <c r="K50" s="123">
        <v>6.6</v>
      </c>
      <c r="L50" s="123">
        <f t="shared" si="7"/>
        <v>19.560000000000002</v>
      </c>
      <c r="M50" s="123">
        <v>4.4400000000000004</v>
      </c>
      <c r="N50" s="123">
        <v>6.44</v>
      </c>
      <c r="O50" s="123">
        <v>8.68</v>
      </c>
      <c r="P50" s="123">
        <v>4.55</v>
      </c>
    </row>
    <row r="51" spans="1:16" s="101" customFormat="1" ht="90">
      <c r="A51" s="101">
        <v>100</v>
      </c>
      <c r="B51" s="102" t="s">
        <v>224</v>
      </c>
      <c r="C51" s="123">
        <f t="shared" si="4"/>
        <v>54.83</v>
      </c>
      <c r="D51" s="123">
        <f t="shared" si="5"/>
        <v>52.44</v>
      </c>
      <c r="E51" s="123">
        <v>6.64</v>
      </c>
      <c r="F51" s="123">
        <f t="shared" si="6"/>
        <v>11.61</v>
      </c>
      <c r="G51" s="123">
        <v>4.7</v>
      </c>
      <c r="H51" s="123">
        <v>4.57</v>
      </c>
      <c r="I51" s="123">
        <v>2.34</v>
      </c>
      <c r="J51" s="123">
        <v>5.98</v>
      </c>
      <c r="K51" s="123">
        <v>6.84</v>
      </c>
      <c r="L51" s="123">
        <f t="shared" si="7"/>
        <v>21.369999999999997</v>
      </c>
      <c r="M51" s="123">
        <v>4.59</v>
      </c>
      <c r="N51" s="123">
        <v>7.84</v>
      </c>
      <c r="O51" s="123">
        <v>8.94</v>
      </c>
      <c r="P51" s="123">
        <v>2.39</v>
      </c>
    </row>
    <row r="52" spans="1:16" s="101" customFormat="1" ht="75">
      <c r="A52" s="101">
        <v>101</v>
      </c>
      <c r="B52" s="102" t="s">
        <v>225</v>
      </c>
      <c r="C52" s="123">
        <f t="shared" si="4"/>
        <v>58.44</v>
      </c>
      <c r="D52" s="123">
        <f t="shared" si="5"/>
        <v>53.93</v>
      </c>
      <c r="E52" s="123">
        <v>6.48</v>
      </c>
      <c r="F52" s="123">
        <f t="shared" si="6"/>
        <v>12.5</v>
      </c>
      <c r="G52" s="123">
        <v>4.4000000000000004</v>
      </c>
      <c r="H52" s="123">
        <v>4.5199999999999996</v>
      </c>
      <c r="I52" s="123">
        <v>3.58</v>
      </c>
      <c r="J52" s="123">
        <v>6.38</v>
      </c>
      <c r="K52" s="123">
        <v>6.4</v>
      </c>
      <c r="L52" s="123">
        <f t="shared" si="7"/>
        <v>22.17</v>
      </c>
      <c r="M52" s="123">
        <v>4.78</v>
      </c>
      <c r="N52" s="123">
        <v>8.0399999999999991</v>
      </c>
      <c r="O52" s="123">
        <v>9.35</v>
      </c>
      <c r="P52" s="123">
        <v>4.51</v>
      </c>
    </row>
    <row r="53" spans="1:16" s="101" customFormat="1" ht="75">
      <c r="A53" s="101">
        <v>102</v>
      </c>
      <c r="B53" s="102" t="s">
        <v>226</v>
      </c>
      <c r="C53" s="123">
        <f t="shared" si="4"/>
        <v>60.920000000000009</v>
      </c>
      <c r="D53" s="123">
        <f t="shared" si="5"/>
        <v>56.070000000000007</v>
      </c>
      <c r="E53" s="123">
        <v>6.5</v>
      </c>
      <c r="F53" s="123">
        <f t="shared" si="6"/>
        <v>14.350000000000001</v>
      </c>
      <c r="G53" s="123">
        <v>4.92</v>
      </c>
      <c r="H53" s="123">
        <v>4.79</v>
      </c>
      <c r="I53" s="123">
        <v>4.6399999999999997</v>
      </c>
      <c r="J53" s="123">
        <v>6.49</v>
      </c>
      <c r="K53" s="123">
        <v>6.64</v>
      </c>
      <c r="L53" s="123">
        <f t="shared" si="7"/>
        <v>22.09</v>
      </c>
      <c r="M53" s="123">
        <v>4.91</v>
      </c>
      <c r="N53" s="123">
        <v>8.06</v>
      </c>
      <c r="O53" s="123">
        <v>9.1199999999999992</v>
      </c>
      <c r="P53" s="123">
        <v>4.8499999999999996</v>
      </c>
    </row>
    <row r="54" spans="1:16" s="101" customFormat="1" ht="75">
      <c r="A54" s="101">
        <v>103</v>
      </c>
      <c r="B54" s="102" t="s">
        <v>90</v>
      </c>
      <c r="C54" s="123">
        <f t="shared" si="4"/>
        <v>63.47</v>
      </c>
      <c r="D54" s="123">
        <f t="shared" si="5"/>
        <v>58.69</v>
      </c>
      <c r="E54" s="123">
        <v>6.82</v>
      </c>
      <c r="F54" s="123">
        <f t="shared" si="6"/>
        <v>14.5</v>
      </c>
      <c r="G54" s="123">
        <v>4.91</v>
      </c>
      <c r="H54" s="123">
        <v>4.95</v>
      </c>
      <c r="I54" s="123">
        <v>4.6399999999999997</v>
      </c>
      <c r="J54" s="123">
        <v>6.89</v>
      </c>
      <c r="K54" s="123">
        <v>6.94</v>
      </c>
      <c r="L54" s="123">
        <f t="shared" si="7"/>
        <v>23.54</v>
      </c>
      <c r="M54" s="123">
        <v>4.96</v>
      </c>
      <c r="N54" s="123">
        <v>8.7200000000000006</v>
      </c>
      <c r="O54" s="123">
        <v>9.86</v>
      </c>
      <c r="P54" s="123">
        <v>4.78</v>
      </c>
    </row>
    <row r="55" spans="1:16" s="101" customFormat="1" ht="90">
      <c r="A55" s="101">
        <v>104</v>
      </c>
      <c r="B55" s="102" t="s">
        <v>227</v>
      </c>
      <c r="C55" s="123">
        <f t="shared" si="4"/>
        <v>60.83</v>
      </c>
      <c r="D55" s="123">
        <f t="shared" si="5"/>
        <v>56.129999999999995</v>
      </c>
      <c r="E55" s="123">
        <v>6.62</v>
      </c>
      <c r="F55" s="123">
        <f t="shared" si="6"/>
        <v>13.85</v>
      </c>
      <c r="G55" s="123">
        <v>4.72</v>
      </c>
      <c r="H55" s="123">
        <v>4.8</v>
      </c>
      <c r="I55" s="123">
        <v>4.33</v>
      </c>
      <c r="J55" s="123">
        <v>6.5</v>
      </c>
      <c r="K55" s="123">
        <v>6.54</v>
      </c>
      <c r="L55" s="123">
        <f t="shared" si="7"/>
        <v>22.62</v>
      </c>
      <c r="M55" s="123">
        <v>4.75</v>
      </c>
      <c r="N55" s="123">
        <v>8.41</v>
      </c>
      <c r="O55" s="123">
        <v>9.4600000000000009</v>
      </c>
      <c r="P55" s="123">
        <v>4.7</v>
      </c>
    </row>
    <row r="56" spans="1:16" s="101" customFormat="1" ht="75">
      <c r="A56" s="101">
        <v>105</v>
      </c>
      <c r="B56" s="102" t="s">
        <v>228</v>
      </c>
      <c r="C56" s="123">
        <f t="shared" si="4"/>
        <v>56.62</v>
      </c>
      <c r="D56" s="123">
        <f t="shared" si="5"/>
        <v>52.44</v>
      </c>
      <c r="E56" s="123">
        <v>6.18</v>
      </c>
      <c r="F56" s="123">
        <f t="shared" si="6"/>
        <v>12.73</v>
      </c>
      <c r="G56" s="123">
        <v>4.43</v>
      </c>
      <c r="H56" s="123">
        <v>4.33</v>
      </c>
      <c r="I56" s="123">
        <v>3.97</v>
      </c>
      <c r="J56" s="123">
        <v>6.12</v>
      </c>
      <c r="K56" s="123">
        <v>6.22</v>
      </c>
      <c r="L56" s="123">
        <f t="shared" si="7"/>
        <v>21.189999999999998</v>
      </c>
      <c r="M56" s="123">
        <v>4.59</v>
      </c>
      <c r="N56" s="123">
        <v>7.77</v>
      </c>
      <c r="O56" s="123">
        <v>8.83</v>
      </c>
      <c r="P56" s="123">
        <v>4.18</v>
      </c>
    </row>
    <row r="57" spans="1:16" s="101" customFormat="1" ht="75">
      <c r="A57" s="101">
        <v>106</v>
      </c>
      <c r="B57" s="102" t="s">
        <v>229</v>
      </c>
      <c r="C57" s="123">
        <f t="shared" si="4"/>
        <v>57.570000000000007</v>
      </c>
      <c r="D57" s="123">
        <f t="shared" si="5"/>
        <v>53.260000000000005</v>
      </c>
      <c r="E57" s="123">
        <v>6.16</v>
      </c>
      <c r="F57" s="123">
        <f t="shared" si="6"/>
        <v>13.239999999999998</v>
      </c>
      <c r="G57" s="123">
        <v>4.59</v>
      </c>
      <c r="H57" s="123">
        <v>4.3499999999999996</v>
      </c>
      <c r="I57" s="123">
        <v>4.3</v>
      </c>
      <c r="J57" s="123">
        <v>6.16</v>
      </c>
      <c r="K57" s="123">
        <v>6.23</v>
      </c>
      <c r="L57" s="123">
        <f t="shared" si="7"/>
        <v>21.470000000000002</v>
      </c>
      <c r="M57" s="123">
        <v>4.6500000000000004</v>
      </c>
      <c r="N57" s="123">
        <v>7.86</v>
      </c>
      <c r="O57" s="123">
        <v>8.9600000000000009</v>
      </c>
      <c r="P57" s="123">
        <v>4.3099999999999996</v>
      </c>
    </row>
    <row r="58" spans="1:16" s="101" customFormat="1" ht="120">
      <c r="A58" s="101">
        <v>107</v>
      </c>
      <c r="B58" s="102" t="s">
        <v>91</v>
      </c>
      <c r="C58" s="123">
        <f t="shared" si="4"/>
        <v>62.190000000000005</v>
      </c>
      <c r="D58" s="123">
        <f t="shared" si="5"/>
        <v>57.430000000000007</v>
      </c>
      <c r="E58" s="123">
        <v>6.67</v>
      </c>
      <c r="F58" s="123">
        <f t="shared" si="6"/>
        <v>14.39</v>
      </c>
      <c r="G58" s="123">
        <v>4.84</v>
      </c>
      <c r="H58" s="123">
        <v>4.83</v>
      </c>
      <c r="I58" s="123">
        <v>4.72</v>
      </c>
      <c r="J58" s="123">
        <v>6.69</v>
      </c>
      <c r="K58" s="123">
        <v>6.69</v>
      </c>
      <c r="L58" s="123">
        <f t="shared" si="7"/>
        <v>22.99</v>
      </c>
      <c r="M58" s="123">
        <v>4.8499999999999996</v>
      </c>
      <c r="N58" s="123">
        <v>8.6</v>
      </c>
      <c r="O58" s="123">
        <v>9.5399999999999991</v>
      </c>
      <c r="P58" s="123">
        <v>4.76</v>
      </c>
    </row>
    <row r="59" spans="1:16" s="101" customFormat="1" ht="75">
      <c r="A59" s="101">
        <v>108</v>
      </c>
      <c r="B59" s="102" t="s">
        <v>92</v>
      </c>
      <c r="C59" s="123">
        <f t="shared" si="4"/>
        <v>60.73</v>
      </c>
      <c r="D59" s="123">
        <f t="shared" si="5"/>
        <v>56.36</v>
      </c>
      <c r="E59" s="123">
        <v>6.45</v>
      </c>
      <c r="F59" s="123">
        <f t="shared" si="6"/>
        <v>14.099999999999998</v>
      </c>
      <c r="G59" s="123">
        <v>4.66</v>
      </c>
      <c r="H59" s="123">
        <v>4.8099999999999996</v>
      </c>
      <c r="I59" s="123">
        <v>4.63</v>
      </c>
      <c r="J59" s="123">
        <v>6.58</v>
      </c>
      <c r="K59" s="123">
        <v>6.64</v>
      </c>
      <c r="L59" s="123">
        <f t="shared" si="7"/>
        <v>22.59</v>
      </c>
      <c r="M59" s="123">
        <v>4.83</v>
      </c>
      <c r="N59" s="123">
        <v>8.3699999999999992</v>
      </c>
      <c r="O59" s="123">
        <v>9.39</v>
      </c>
      <c r="P59" s="123">
        <v>4.37</v>
      </c>
    </row>
    <row r="60" spans="1:16" s="101" customFormat="1" ht="75">
      <c r="A60" s="101">
        <v>109</v>
      </c>
      <c r="B60" s="102" t="s">
        <v>93</v>
      </c>
      <c r="C60" s="123">
        <f t="shared" si="4"/>
        <v>56.58</v>
      </c>
      <c r="D60" s="123">
        <f t="shared" si="5"/>
        <v>52.31</v>
      </c>
      <c r="E60" s="123">
        <v>6.04</v>
      </c>
      <c r="F60" s="123">
        <f t="shared" si="6"/>
        <v>13.68</v>
      </c>
      <c r="G60" s="123">
        <v>4.7300000000000004</v>
      </c>
      <c r="H60" s="123">
        <v>4.54</v>
      </c>
      <c r="I60" s="123">
        <v>4.41</v>
      </c>
      <c r="J60" s="123">
        <v>6.06</v>
      </c>
      <c r="K60" s="123">
        <v>6.15</v>
      </c>
      <c r="L60" s="123">
        <f t="shared" si="7"/>
        <v>20.38</v>
      </c>
      <c r="M60" s="123">
        <v>4.5199999999999996</v>
      </c>
      <c r="N60" s="123">
        <v>7.36</v>
      </c>
      <c r="O60" s="123">
        <v>8.5</v>
      </c>
      <c r="P60" s="123">
        <v>4.2699999999999996</v>
      </c>
    </row>
    <row r="61" spans="1:16" s="101" customFormat="1" ht="75">
      <c r="A61" s="101">
        <v>110</v>
      </c>
      <c r="B61" s="102" t="s">
        <v>230</v>
      </c>
      <c r="C61" s="123">
        <f t="shared" si="4"/>
        <v>54.32</v>
      </c>
      <c r="D61" s="123">
        <f t="shared" si="5"/>
        <v>50.1</v>
      </c>
      <c r="E61" s="123">
        <v>5.94</v>
      </c>
      <c r="F61" s="123">
        <f t="shared" si="6"/>
        <v>12.340000000000002</v>
      </c>
      <c r="G61" s="123">
        <v>4.05</v>
      </c>
      <c r="H61" s="123">
        <v>4.4800000000000004</v>
      </c>
      <c r="I61" s="123">
        <v>3.81</v>
      </c>
      <c r="J61" s="123">
        <v>5.86</v>
      </c>
      <c r="K61" s="123">
        <v>5.95</v>
      </c>
      <c r="L61" s="123">
        <f t="shared" si="7"/>
        <v>20.010000000000002</v>
      </c>
      <c r="M61" s="123">
        <v>4.41</v>
      </c>
      <c r="N61" s="123">
        <v>7.19</v>
      </c>
      <c r="O61" s="123">
        <v>8.41</v>
      </c>
      <c r="P61" s="123">
        <v>4.22</v>
      </c>
    </row>
    <row r="62" spans="1:16" s="101" customFormat="1" ht="90">
      <c r="A62" s="101">
        <v>111</v>
      </c>
      <c r="B62" s="102" t="s">
        <v>94</v>
      </c>
      <c r="C62" s="123">
        <f t="shared" si="4"/>
        <v>54.54</v>
      </c>
      <c r="D62" s="123">
        <f t="shared" si="5"/>
        <v>51.29</v>
      </c>
      <c r="E62" s="123">
        <v>5.99</v>
      </c>
      <c r="F62" s="123">
        <f t="shared" si="6"/>
        <v>12.52</v>
      </c>
      <c r="G62" s="123">
        <v>4.71</v>
      </c>
      <c r="H62" s="123">
        <v>4.3</v>
      </c>
      <c r="I62" s="123">
        <v>3.51</v>
      </c>
      <c r="J62" s="123">
        <v>6.07</v>
      </c>
      <c r="K62" s="123">
        <v>6.46</v>
      </c>
      <c r="L62" s="123">
        <f t="shared" si="7"/>
        <v>20.25</v>
      </c>
      <c r="M62" s="123">
        <v>4.6100000000000003</v>
      </c>
      <c r="N62" s="123">
        <v>7.12</v>
      </c>
      <c r="O62" s="123">
        <v>8.52</v>
      </c>
      <c r="P62" s="123">
        <v>3.25</v>
      </c>
    </row>
    <row r="63" spans="1:16" s="101" customFormat="1" ht="90">
      <c r="A63" s="101">
        <v>112</v>
      </c>
      <c r="B63" s="102" t="s">
        <v>95</v>
      </c>
      <c r="C63" s="123">
        <f t="shared" si="4"/>
        <v>58.67</v>
      </c>
      <c r="D63" s="123">
        <f t="shared" si="5"/>
        <v>55.83</v>
      </c>
      <c r="E63" s="123">
        <v>6.69</v>
      </c>
      <c r="F63" s="123">
        <f t="shared" si="6"/>
        <v>12.66</v>
      </c>
      <c r="G63" s="123">
        <v>4.6399999999999997</v>
      </c>
      <c r="H63" s="123">
        <v>4.4000000000000004</v>
      </c>
      <c r="I63" s="123">
        <v>3.62</v>
      </c>
      <c r="J63" s="123">
        <v>6.69</v>
      </c>
      <c r="K63" s="123">
        <v>6.77</v>
      </c>
      <c r="L63" s="123">
        <f t="shared" si="7"/>
        <v>23.02</v>
      </c>
      <c r="M63" s="123">
        <v>4.7699999999999996</v>
      </c>
      <c r="N63" s="123">
        <v>8.58</v>
      </c>
      <c r="O63" s="123">
        <v>9.67</v>
      </c>
      <c r="P63" s="123">
        <v>2.84</v>
      </c>
    </row>
    <row r="64" spans="1:16" s="101" customFormat="1" ht="90">
      <c r="A64" s="101">
        <v>113</v>
      </c>
      <c r="B64" s="102" t="s">
        <v>96</v>
      </c>
      <c r="C64" s="123">
        <f t="shared" si="4"/>
        <v>47.15</v>
      </c>
      <c r="D64" s="123">
        <f t="shared" si="5"/>
        <v>42.91</v>
      </c>
      <c r="E64" s="123">
        <v>5.23</v>
      </c>
      <c r="F64" s="123">
        <f t="shared" si="6"/>
        <v>10.79</v>
      </c>
      <c r="G64" s="123">
        <v>4.51</v>
      </c>
      <c r="H64" s="123">
        <v>4.24</v>
      </c>
      <c r="I64" s="123">
        <v>2.04</v>
      </c>
      <c r="J64" s="123">
        <v>5.12</v>
      </c>
      <c r="K64" s="123">
        <v>5.26</v>
      </c>
      <c r="L64" s="123">
        <f t="shared" si="7"/>
        <v>16.510000000000002</v>
      </c>
      <c r="M64" s="123">
        <v>4.59</v>
      </c>
      <c r="N64" s="123">
        <v>5.71</v>
      </c>
      <c r="O64" s="123">
        <v>6.21</v>
      </c>
      <c r="P64" s="123">
        <v>4.24</v>
      </c>
    </row>
    <row r="65" spans="1:16" s="101" customFormat="1" ht="75">
      <c r="A65" s="101">
        <v>114</v>
      </c>
      <c r="B65" s="102" t="s">
        <v>231</v>
      </c>
      <c r="C65" s="123">
        <f t="shared" si="4"/>
        <v>52.75</v>
      </c>
      <c r="D65" s="123">
        <f t="shared" si="5"/>
        <v>49.47</v>
      </c>
      <c r="E65" s="123">
        <v>6.03</v>
      </c>
      <c r="F65" s="123">
        <f t="shared" si="6"/>
        <v>11.870000000000001</v>
      </c>
      <c r="G65" s="123">
        <v>4.55</v>
      </c>
      <c r="H65" s="123">
        <v>4.59</v>
      </c>
      <c r="I65" s="123">
        <v>2.73</v>
      </c>
      <c r="J65" s="123">
        <v>6.12</v>
      </c>
      <c r="K65" s="123">
        <v>6.36</v>
      </c>
      <c r="L65" s="123">
        <f t="shared" si="7"/>
        <v>19.09</v>
      </c>
      <c r="M65" s="123">
        <v>4.3600000000000003</v>
      </c>
      <c r="N65" s="123">
        <v>6.68</v>
      </c>
      <c r="O65" s="123">
        <v>8.0500000000000007</v>
      </c>
      <c r="P65" s="123">
        <v>3.28</v>
      </c>
    </row>
    <row r="66" spans="1:16" s="101" customFormat="1" ht="75">
      <c r="A66" s="101">
        <v>115</v>
      </c>
      <c r="B66" s="102" t="s">
        <v>232</v>
      </c>
      <c r="C66" s="123">
        <f t="shared" si="4"/>
        <v>44.99</v>
      </c>
      <c r="D66" s="123">
        <f t="shared" si="5"/>
        <v>42.59</v>
      </c>
      <c r="E66" s="123">
        <v>6.21</v>
      </c>
      <c r="F66" s="123">
        <f t="shared" si="6"/>
        <v>10.86</v>
      </c>
      <c r="G66" s="123">
        <v>4.8</v>
      </c>
      <c r="H66" s="123">
        <v>4.87</v>
      </c>
      <c r="I66" s="123">
        <v>1.19</v>
      </c>
      <c r="J66" s="123">
        <v>5.93</v>
      </c>
      <c r="K66" s="123">
        <v>6.39</v>
      </c>
      <c r="L66" s="123">
        <f t="shared" si="7"/>
        <v>13.2</v>
      </c>
      <c r="M66" s="123">
        <v>3.64</v>
      </c>
      <c r="N66" s="123">
        <v>3.04</v>
      </c>
      <c r="O66" s="123">
        <v>6.52</v>
      </c>
      <c r="P66" s="123">
        <v>2.4</v>
      </c>
    </row>
    <row r="67" spans="1:16" s="101" customFormat="1" ht="90">
      <c r="A67" s="101">
        <v>116</v>
      </c>
      <c r="B67" s="102" t="s">
        <v>97</v>
      </c>
      <c r="C67" s="123">
        <f t="shared" si="4"/>
        <v>53.540000000000006</v>
      </c>
      <c r="D67" s="123">
        <f t="shared" si="5"/>
        <v>50.680000000000007</v>
      </c>
      <c r="E67" s="123">
        <v>5.82</v>
      </c>
      <c r="F67" s="123">
        <f t="shared" si="6"/>
        <v>11.05</v>
      </c>
      <c r="G67" s="123">
        <v>4.5199999999999996</v>
      </c>
      <c r="H67" s="123">
        <v>4.28</v>
      </c>
      <c r="I67" s="123">
        <v>2.25</v>
      </c>
      <c r="J67" s="123">
        <v>6.53</v>
      </c>
      <c r="K67" s="123">
        <v>6.62</v>
      </c>
      <c r="L67" s="123">
        <f t="shared" si="7"/>
        <v>20.66</v>
      </c>
      <c r="M67" s="123">
        <v>4.66</v>
      </c>
      <c r="N67" s="123">
        <v>6.83</v>
      </c>
      <c r="O67" s="123">
        <v>9.17</v>
      </c>
      <c r="P67" s="123">
        <v>2.86</v>
      </c>
    </row>
    <row r="68" spans="1:16" s="101" customFormat="1" ht="90">
      <c r="A68" s="101">
        <v>117</v>
      </c>
      <c r="B68" s="102" t="s">
        <v>98</v>
      </c>
      <c r="C68" s="123">
        <f t="shared" si="4"/>
        <v>55.88</v>
      </c>
      <c r="D68" s="123">
        <f t="shared" si="5"/>
        <v>52.120000000000005</v>
      </c>
      <c r="E68" s="123">
        <v>6.32</v>
      </c>
      <c r="F68" s="123">
        <f t="shared" si="6"/>
        <v>12.059999999999999</v>
      </c>
      <c r="G68" s="123">
        <v>4.34</v>
      </c>
      <c r="H68" s="123">
        <v>4.18</v>
      </c>
      <c r="I68" s="123">
        <v>3.54</v>
      </c>
      <c r="J68" s="123">
        <v>6.12</v>
      </c>
      <c r="K68" s="123">
        <v>6.39</v>
      </c>
      <c r="L68" s="123">
        <f t="shared" si="7"/>
        <v>21.23</v>
      </c>
      <c r="M68" s="123">
        <v>4.33</v>
      </c>
      <c r="N68" s="123">
        <v>7.7</v>
      </c>
      <c r="O68" s="123">
        <v>9.1999999999999993</v>
      </c>
      <c r="P68" s="123">
        <v>3.76</v>
      </c>
    </row>
    <row r="69" spans="1:16" s="101" customFormat="1" ht="90">
      <c r="A69" s="101">
        <v>118</v>
      </c>
      <c r="B69" s="102" t="s">
        <v>99</v>
      </c>
      <c r="C69" s="123">
        <f t="shared" si="4"/>
        <v>54.97</v>
      </c>
      <c r="D69" s="123">
        <f t="shared" si="5"/>
        <v>53.21</v>
      </c>
      <c r="E69" s="123">
        <v>6.34</v>
      </c>
      <c r="F69" s="123">
        <f t="shared" si="6"/>
        <v>12</v>
      </c>
      <c r="G69" s="123">
        <v>4.43</v>
      </c>
      <c r="H69" s="123">
        <v>4.53</v>
      </c>
      <c r="I69" s="123">
        <v>3.04</v>
      </c>
      <c r="J69" s="123">
        <v>6.52</v>
      </c>
      <c r="K69" s="123">
        <v>6.53</v>
      </c>
      <c r="L69" s="123">
        <f t="shared" si="7"/>
        <v>21.82</v>
      </c>
      <c r="M69" s="123">
        <v>4.6399999999999997</v>
      </c>
      <c r="N69" s="123">
        <v>8.15</v>
      </c>
      <c r="O69" s="123">
        <v>9.0299999999999994</v>
      </c>
      <c r="P69" s="123">
        <v>1.76</v>
      </c>
    </row>
    <row r="70" spans="1:16" s="101" customFormat="1" ht="105">
      <c r="A70" s="101">
        <v>119</v>
      </c>
      <c r="B70" s="102" t="s">
        <v>100</v>
      </c>
      <c r="C70" s="123">
        <f t="shared" si="4"/>
        <v>62.67</v>
      </c>
      <c r="D70" s="123">
        <f t="shared" si="5"/>
        <v>59.06</v>
      </c>
      <c r="E70" s="123">
        <v>6.86</v>
      </c>
      <c r="F70" s="123">
        <f t="shared" si="6"/>
        <v>14.5</v>
      </c>
      <c r="G70" s="123">
        <v>4.93</v>
      </c>
      <c r="H70" s="123">
        <v>4.9400000000000004</v>
      </c>
      <c r="I70" s="123">
        <v>4.63</v>
      </c>
      <c r="J70" s="123">
        <v>6.96</v>
      </c>
      <c r="K70" s="123">
        <v>6.96</v>
      </c>
      <c r="L70" s="123">
        <f t="shared" si="7"/>
        <v>23.78</v>
      </c>
      <c r="M70" s="123">
        <v>5</v>
      </c>
      <c r="N70" s="123">
        <v>8.83</v>
      </c>
      <c r="O70" s="123">
        <v>9.9499999999999993</v>
      </c>
      <c r="P70" s="123">
        <v>3.61</v>
      </c>
    </row>
    <row r="71" spans="1:16" s="101" customFormat="1" ht="90">
      <c r="A71" s="101">
        <v>120</v>
      </c>
      <c r="B71" s="102" t="s">
        <v>101</v>
      </c>
      <c r="C71" s="123">
        <f t="shared" si="4"/>
        <v>60.96</v>
      </c>
      <c r="D71" s="123">
        <f t="shared" si="5"/>
        <v>56.22</v>
      </c>
      <c r="E71" s="123">
        <v>6.61</v>
      </c>
      <c r="F71" s="123">
        <f t="shared" si="6"/>
        <v>14.04</v>
      </c>
      <c r="G71" s="123">
        <v>4.78</v>
      </c>
      <c r="H71" s="123">
        <v>4.71</v>
      </c>
      <c r="I71" s="123">
        <v>4.55</v>
      </c>
      <c r="J71" s="123">
        <v>6.5</v>
      </c>
      <c r="K71" s="123">
        <v>6.78</v>
      </c>
      <c r="L71" s="123">
        <f t="shared" si="7"/>
        <v>22.29</v>
      </c>
      <c r="M71" s="123">
        <v>4.75</v>
      </c>
      <c r="N71" s="123">
        <v>8.18</v>
      </c>
      <c r="O71" s="123">
        <v>9.36</v>
      </c>
      <c r="P71" s="123">
        <v>4.74</v>
      </c>
    </row>
    <row r="72" spans="1:16" s="101" customFormat="1" ht="105">
      <c r="A72" s="101">
        <v>121</v>
      </c>
      <c r="B72" s="102" t="s">
        <v>233</v>
      </c>
      <c r="C72" s="123">
        <f t="shared" si="4"/>
        <v>58.89</v>
      </c>
      <c r="D72" s="123">
        <f t="shared" si="5"/>
        <v>54.480000000000004</v>
      </c>
      <c r="E72" s="123">
        <v>6.43</v>
      </c>
      <c r="F72" s="123">
        <f t="shared" si="6"/>
        <v>12.450000000000001</v>
      </c>
      <c r="G72" s="123">
        <v>4.59</v>
      </c>
      <c r="H72" s="123">
        <v>4.6900000000000004</v>
      </c>
      <c r="I72" s="123">
        <v>3.17</v>
      </c>
      <c r="J72" s="123">
        <v>6.62</v>
      </c>
      <c r="K72" s="123">
        <v>6.62</v>
      </c>
      <c r="L72" s="123">
        <f t="shared" si="7"/>
        <v>22.36</v>
      </c>
      <c r="M72" s="123">
        <v>4.83</v>
      </c>
      <c r="N72" s="123">
        <v>8.16</v>
      </c>
      <c r="O72" s="123">
        <v>9.3699999999999992</v>
      </c>
      <c r="P72" s="123">
        <v>4.41</v>
      </c>
    </row>
    <row r="73" spans="1:16" s="101" customFormat="1" ht="105">
      <c r="A73" s="101">
        <v>122</v>
      </c>
      <c r="B73" s="102" t="s">
        <v>102</v>
      </c>
      <c r="C73" s="123">
        <f t="shared" si="4"/>
        <v>54.89</v>
      </c>
      <c r="D73" s="123">
        <f t="shared" si="5"/>
        <v>53.17</v>
      </c>
      <c r="E73" s="123">
        <v>6.8</v>
      </c>
      <c r="F73" s="123">
        <f t="shared" si="6"/>
        <v>11.11</v>
      </c>
      <c r="G73" s="123">
        <v>4.66</v>
      </c>
      <c r="H73" s="123">
        <v>4.74</v>
      </c>
      <c r="I73" s="123">
        <v>1.71</v>
      </c>
      <c r="J73" s="123">
        <v>6.39</v>
      </c>
      <c r="K73" s="123">
        <v>6.93</v>
      </c>
      <c r="L73" s="123">
        <f t="shared" si="7"/>
        <v>21.939999999999998</v>
      </c>
      <c r="M73" s="123">
        <v>4.54</v>
      </c>
      <c r="N73" s="123">
        <v>7.97</v>
      </c>
      <c r="O73" s="123">
        <v>9.43</v>
      </c>
      <c r="P73" s="123">
        <v>1.72</v>
      </c>
    </row>
    <row r="74" spans="1:16" s="101" customFormat="1" ht="90">
      <c r="A74" s="101">
        <v>123</v>
      </c>
      <c r="B74" s="102" t="s">
        <v>103</v>
      </c>
      <c r="C74" s="123">
        <f t="shared" si="4"/>
        <v>59.55</v>
      </c>
      <c r="D74" s="123">
        <f t="shared" si="5"/>
        <v>55.18</v>
      </c>
      <c r="E74" s="123">
        <v>6.62</v>
      </c>
      <c r="F74" s="123">
        <f t="shared" si="6"/>
        <v>13.48</v>
      </c>
      <c r="G74" s="123">
        <v>4.55</v>
      </c>
      <c r="H74" s="123">
        <v>4.71</v>
      </c>
      <c r="I74" s="123">
        <v>4.22</v>
      </c>
      <c r="J74" s="123">
        <v>6.53</v>
      </c>
      <c r="K74" s="123">
        <v>6.65</v>
      </c>
      <c r="L74" s="123">
        <f t="shared" si="7"/>
        <v>21.9</v>
      </c>
      <c r="M74" s="123">
        <v>4.71</v>
      </c>
      <c r="N74" s="123">
        <v>8.15</v>
      </c>
      <c r="O74" s="123">
        <v>9.0399999999999991</v>
      </c>
      <c r="P74" s="123">
        <v>4.37</v>
      </c>
    </row>
    <row r="75" spans="1:16" s="101" customFormat="1" ht="90">
      <c r="A75" s="101">
        <v>124</v>
      </c>
      <c r="B75" s="102" t="s">
        <v>104</v>
      </c>
      <c r="C75" s="123">
        <f t="shared" si="4"/>
        <v>60.8</v>
      </c>
      <c r="D75" s="123">
        <f t="shared" si="5"/>
        <v>56.14</v>
      </c>
      <c r="E75" s="123">
        <v>6.59</v>
      </c>
      <c r="F75" s="123">
        <f t="shared" si="6"/>
        <v>14.190000000000001</v>
      </c>
      <c r="G75" s="123">
        <v>4.79</v>
      </c>
      <c r="H75" s="123">
        <v>4.95</v>
      </c>
      <c r="I75" s="123">
        <v>4.45</v>
      </c>
      <c r="J75" s="123">
        <v>6.55</v>
      </c>
      <c r="K75" s="123">
        <v>6.74</v>
      </c>
      <c r="L75" s="123">
        <f t="shared" si="7"/>
        <v>22.07</v>
      </c>
      <c r="M75" s="123">
        <v>4.75</v>
      </c>
      <c r="N75" s="123">
        <v>7.99</v>
      </c>
      <c r="O75" s="123">
        <v>9.33</v>
      </c>
      <c r="P75" s="123">
        <v>4.66</v>
      </c>
    </row>
    <row r="76" spans="1:16" s="101" customFormat="1" ht="75">
      <c r="A76" s="101">
        <v>125</v>
      </c>
      <c r="B76" s="103" t="s">
        <v>234</v>
      </c>
      <c r="C76" s="123">
        <f t="shared" si="4"/>
        <v>58.719999999999992</v>
      </c>
      <c r="D76" s="123">
        <f t="shared" si="5"/>
        <v>54.209999999999994</v>
      </c>
      <c r="E76" s="123">
        <v>6.36</v>
      </c>
      <c r="F76" s="123">
        <f t="shared" si="6"/>
        <v>13.71</v>
      </c>
      <c r="G76" s="123">
        <v>4.62</v>
      </c>
      <c r="H76" s="123">
        <v>4.71</v>
      </c>
      <c r="I76" s="123">
        <v>4.38</v>
      </c>
      <c r="J76" s="123">
        <v>6.34</v>
      </c>
      <c r="K76" s="123">
        <v>6.28</v>
      </c>
      <c r="L76" s="123">
        <f t="shared" si="7"/>
        <v>21.52</v>
      </c>
      <c r="M76" s="123">
        <v>4.7</v>
      </c>
      <c r="N76" s="123">
        <v>7.97</v>
      </c>
      <c r="O76" s="123">
        <v>8.85</v>
      </c>
      <c r="P76" s="123">
        <v>4.51</v>
      </c>
    </row>
    <row r="77" spans="1:16" s="101" customFormat="1" ht="60">
      <c r="A77" s="101">
        <v>126</v>
      </c>
      <c r="B77" s="102" t="s">
        <v>235</v>
      </c>
      <c r="C77" s="123">
        <f t="shared" si="4"/>
        <v>62.35</v>
      </c>
      <c r="D77" s="123">
        <f t="shared" si="5"/>
        <v>58.1</v>
      </c>
      <c r="E77" s="123">
        <v>6.71</v>
      </c>
      <c r="F77" s="123">
        <f t="shared" si="6"/>
        <v>13.870000000000001</v>
      </c>
      <c r="G77" s="123">
        <v>4.9000000000000004</v>
      </c>
      <c r="H77" s="123">
        <v>4.28</v>
      </c>
      <c r="I77" s="123">
        <v>4.6900000000000004</v>
      </c>
      <c r="J77" s="123">
        <v>6.94</v>
      </c>
      <c r="K77" s="123">
        <v>6.98</v>
      </c>
      <c r="L77" s="123">
        <f t="shared" si="7"/>
        <v>23.6</v>
      </c>
      <c r="M77" s="123">
        <v>4.99</v>
      </c>
      <c r="N77" s="123">
        <v>8.67</v>
      </c>
      <c r="O77" s="123">
        <v>9.94</v>
      </c>
      <c r="P77" s="123">
        <v>4.25</v>
      </c>
    </row>
    <row r="78" spans="1:16" s="101" customFormat="1" ht="75">
      <c r="A78" s="101">
        <v>127</v>
      </c>
      <c r="B78" s="102" t="s">
        <v>236</v>
      </c>
      <c r="C78" s="123">
        <f t="shared" si="4"/>
        <v>40.32</v>
      </c>
      <c r="D78" s="123">
        <f t="shared" si="5"/>
        <v>36.75</v>
      </c>
      <c r="E78" s="123">
        <v>4.53</v>
      </c>
      <c r="F78" s="123">
        <f t="shared" si="6"/>
        <v>9.4700000000000006</v>
      </c>
      <c r="G78" s="123">
        <v>3.51</v>
      </c>
      <c r="H78" s="123">
        <v>3.82</v>
      </c>
      <c r="I78" s="123">
        <v>2.14</v>
      </c>
      <c r="J78" s="123">
        <v>4.26</v>
      </c>
      <c r="K78" s="123">
        <v>4.9800000000000004</v>
      </c>
      <c r="L78" s="123">
        <f t="shared" si="7"/>
        <v>13.51</v>
      </c>
      <c r="M78" s="123">
        <v>3.39</v>
      </c>
      <c r="N78" s="123">
        <v>4.62</v>
      </c>
      <c r="O78" s="123">
        <v>5.5</v>
      </c>
      <c r="P78" s="123">
        <v>3.57</v>
      </c>
    </row>
    <row r="79" spans="1:16" s="101" customFormat="1" ht="75">
      <c r="A79" s="101">
        <v>128</v>
      </c>
      <c r="B79" s="102" t="s">
        <v>237</v>
      </c>
      <c r="C79" s="123">
        <f t="shared" si="4"/>
        <v>52.74</v>
      </c>
      <c r="D79" s="123">
        <f t="shared" si="5"/>
        <v>49.21</v>
      </c>
      <c r="E79" s="123">
        <v>6.01</v>
      </c>
      <c r="F79" s="123">
        <f t="shared" si="6"/>
        <v>11.42</v>
      </c>
      <c r="G79" s="123">
        <v>3.63</v>
      </c>
      <c r="H79" s="123">
        <v>4.1399999999999997</v>
      </c>
      <c r="I79" s="123">
        <v>3.65</v>
      </c>
      <c r="J79" s="123">
        <v>5.93</v>
      </c>
      <c r="K79" s="123">
        <v>6.24</v>
      </c>
      <c r="L79" s="123">
        <f t="shared" si="7"/>
        <v>19.61</v>
      </c>
      <c r="M79" s="123">
        <v>4.0999999999999996</v>
      </c>
      <c r="N79" s="123">
        <v>7.09</v>
      </c>
      <c r="O79" s="123">
        <v>8.42</v>
      </c>
      <c r="P79" s="123">
        <v>3.53</v>
      </c>
    </row>
    <row r="80" spans="1:16" s="101" customFormat="1" ht="75">
      <c r="A80" s="101">
        <v>129</v>
      </c>
      <c r="B80" s="102" t="s">
        <v>238</v>
      </c>
      <c r="C80" s="123">
        <f t="shared" ref="C80:C143" si="8">SUM(E80,F80,J80,K80,L80,P80)</f>
        <v>59.83</v>
      </c>
      <c r="D80" s="123">
        <f t="shared" ref="D80:D143" si="9">SUM(E80,F80,J80,K80,L80)</f>
        <v>55.24</v>
      </c>
      <c r="E80" s="123">
        <v>6.54</v>
      </c>
      <c r="F80" s="123">
        <f t="shared" ref="F80:F143" si="10">SUM(G80:I80)</f>
        <v>13.75</v>
      </c>
      <c r="G80" s="123">
        <v>4.7</v>
      </c>
      <c r="H80" s="123">
        <v>4.68</v>
      </c>
      <c r="I80" s="123">
        <v>4.37</v>
      </c>
      <c r="J80" s="123">
        <v>6.51</v>
      </c>
      <c r="K80" s="123">
        <v>6.63</v>
      </c>
      <c r="L80" s="123">
        <f t="shared" ref="L80:L143" si="11">SUM(M80:O80)</f>
        <v>21.810000000000002</v>
      </c>
      <c r="M80" s="123">
        <v>4.7</v>
      </c>
      <c r="N80" s="123">
        <v>8.14</v>
      </c>
      <c r="O80" s="123">
        <v>8.9700000000000006</v>
      </c>
      <c r="P80" s="123">
        <v>4.59</v>
      </c>
    </row>
    <row r="81" spans="1:16" s="101" customFormat="1" ht="75">
      <c r="A81" s="101">
        <v>130</v>
      </c>
      <c r="B81" s="102" t="s">
        <v>239</v>
      </c>
      <c r="C81" s="123">
        <f t="shared" si="8"/>
        <v>63.17</v>
      </c>
      <c r="D81" s="123">
        <f t="shared" si="9"/>
        <v>58.29</v>
      </c>
      <c r="E81" s="123">
        <v>6.86</v>
      </c>
      <c r="F81" s="123">
        <f t="shared" si="10"/>
        <v>14.17</v>
      </c>
      <c r="G81" s="123">
        <v>4.8899999999999997</v>
      </c>
      <c r="H81" s="123">
        <v>4.87</v>
      </c>
      <c r="I81" s="123">
        <v>4.41</v>
      </c>
      <c r="J81" s="123">
        <v>6.85</v>
      </c>
      <c r="K81" s="123">
        <v>6.9</v>
      </c>
      <c r="L81" s="123">
        <f t="shared" si="11"/>
        <v>23.509999999999998</v>
      </c>
      <c r="M81" s="123">
        <v>4.91</v>
      </c>
      <c r="N81" s="123">
        <v>8.82</v>
      </c>
      <c r="O81" s="123">
        <v>9.7799999999999994</v>
      </c>
      <c r="P81" s="123">
        <v>4.88</v>
      </c>
    </row>
    <row r="82" spans="1:16" s="101" customFormat="1" ht="90">
      <c r="A82" s="101">
        <v>131</v>
      </c>
      <c r="B82" s="102" t="s">
        <v>240</v>
      </c>
      <c r="C82" s="123">
        <f t="shared" si="8"/>
        <v>60.58</v>
      </c>
      <c r="D82" s="123">
        <f t="shared" si="9"/>
        <v>56.14</v>
      </c>
      <c r="E82" s="123">
        <v>6.59</v>
      </c>
      <c r="F82" s="123">
        <f t="shared" si="10"/>
        <v>13.82</v>
      </c>
      <c r="G82" s="123">
        <v>4.66</v>
      </c>
      <c r="H82" s="123">
        <v>4.76</v>
      </c>
      <c r="I82" s="123">
        <v>4.4000000000000004</v>
      </c>
      <c r="J82" s="123">
        <v>6.67</v>
      </c>
      <c r="K82" s="123">
        <v>6.7</v>
      </c>
      <c r="L82" s="123">
        <f t="shared" si="11"/>
        <v>22.36</v>
      </c>
      <c r="M82" s="123">
        <v>4.68</v>
      </c>
      <c r="N82" s="123">
        <v>8.3000000000000007</v>
      </c>
      <c r="O82" s="123">
        <v>9.3800000000000008</v>
      </c>
      <c r="P82" s="123">
        <v>4.4400000000000004</v>
      </c>
    </row>
    <row r="83" spans="1:16" s="101" customFormat="1" ht="75">
      <c r="A83" s="101">
        <v>132</v>
      </c>
      <c r="B83" s="102" t="s">
        <v>241</v>
      </c>
      <c r="C83" s="123">
        <f t="shared" si="8"/>
        <v>64.27</v>
      </c>
      <c r="D83" s="123">
        <f t="shared" si="9"/>
        <v>59.36</v>
      </c>
      <c r="E83" s="123">
        <v>6.92</v>
      </c>
      <c r="F83" s="123">
        <f t="shared" si="10"/>
        <v>14.690000000000001</v>
      </c>
      <c r="G83" s="123">
        <v>4.91</v>
      </c>
      <c r="H83" s="123">
        <v>4.96</v>
      </c>
      <c r="I83" s="123">
        <v>4.82</v>
      </c>
      <c r="J83" s="123">
        <v>6.96</v>
      </c>
      <c r="K83" s="123">
        <v>7</v>
      </c>
      <c r="L83" s="123">
        <f t="shared" si="11"/>
        <v>23.79</v>
      </c>
      <c r="M83" s="123">
        <v>4.9800000000000004</v>
      </c>
      <c r="N83" s="123">
        <v>8.89</v>
      </c>
      <c r="O83" s="123">
        <v>9.92</v>
      </c>
      <c r="P83" s="123">
        <v>4.91</v>
      </c>
    </row>
    <row r="84" spans="1:16" s="101" customFormat="1" ht="75">
      <c r="A84" s="101">
        <v>133</v>
      </c>
      <c r="B84" s="102" t="s">
        <v>242</v>
      </c>
      <c r="C84" s="123">
        <f t="shared" si="8"/>
        <v>58.81</v>
      </c>
      <c r="D84" s="123">
        <f t="shared" si="9"/>
        <v>54.730000000000004</v>
      </c>
      <c r="E84" s="123">
        <v>6.49</v>
      </c>
      <c r="F84" s="123">
        <f t="shared" si="10"/>
        <v>13.120000000000001</v>
      </c>
      <c r="G84" s="123">
        <v>4.6399999999999997</v>
      </c>
      <c r="H84" s="123">
        <v>4.75</v>
      </c>
      <c r="I84" s="123">
        <v>3.73</v>
      </c>
      <c r="J84" s="123">
        <v>6.53</v>
      </c>
      <c r="K84" s="123">
        <v>6.71</v>
      </c>
      <c r="L84" s="123">
        <f t="shared" si="11"/>
        <v>21.88</v>
      </c>
      <c r="M84" s="123">
        <v>4.71</v>
      </c>
      <c r="N84" s="123">
        <v>8.1</v>
      </c>
      <c r="O84" s="123">
        <v>9.07</v>
      </c>
      <c r="P84" s="123">
        <v>4.08</v>
      </c>
    </row>
    <row r="85" spans="1:16" s="101" customFormat="1" ht="90">
      <c r="A85" s="101">
        <v>134</v>
      </c>
      <c r="B85" s="102" t="s">
        <v>243</v>
      </c>
      <c r="C85" s="123">
        <f t="shared" si="8"/>
        <v>51.78</v>
      </c>
      <c r="D85" s="123">
        <f t="shared" si="9"/>
        <v>48.19</v>
      </c>
      <c r="E85" s="123">
        <v>5.8</v>
      </c>
      <c r="F85" s="123">
        <f t="shared" si="10"/>
        <v>11.3</v>
      </c>
      <c r="G85" s="123">
        <v>4.03</v>
      </c>
      <c r="H85" s="123">
        <v>4.41</v>
      </c>
      <c r="I85" s="123">
        <v>2.86</v>
      </c>
      <c r="J85" s="123">
        <v>5.72</v>
      </c>
      <c r="K85" s="123">
        <v>5.95</v>
      </c>
      <c r="L85" s="123">
        <f t="shared" si="11"/>
        <v>19.419999999999998</v>
      </c>
      <c r="M85" s="123">
        <v>4.26</v>
      </c>
      <c r="N85" s="123">
        <v>7.19</v>
      </c>
      <c r="O85" s="123">
        <v>7.97</v>
      </c>
      <c r="P85" s="123">
        <v>3.59</v>
      </c>
    </row>
    <row r="86" spans="1:16" s="101" customFormat="1" ht="75">
      <c r="A86" s="101">
        <v>135</v>
      </c>
      <c r="B86" s="102" t="s">
        <v>244</v>
      </c>
      <c r="C86" s="123">
        <f t="shared" si="8"/>
        <v>62.13</v>
      </c>
      <c r="D86" s="123">
        <f t="shared" si="9"/>
        <v>57.84</v>
      </c>
      <c r="E86" s="123">
        <v>6.89</v>
      </c>
      <c r="F86" s="123">
        <f t="shared" si="10"/>
        <v>14.099999999999998</v>
      </c>
      <c r="G86" s="123">
        <v>4.76</v>
      </c>
      <c r="H86" s="123">
        <v>4.8899999999999997</v>
      </c>
      <c r="I86" s="123">
        <v>4.45</v>
      </c>
      <c r="J86" s="123">
        <v>6.75</v>
      </c>
      <c r="K86" s="123">
        <v>6.83</v>
      </c>
      <c r="L86" s="123">
        <f t="shared" si="11"/>
        <v>23.270000000000003</v>
      </c>
      <c r="M86" s="123">
        <v>4.82</v>
      </c>
      <c r="N86" s="123">
        <v>8.7200000000000006</v>
      </c>
      <c r="O86" s="123">
        <v>9.73</v>
      </c>
      <c r="P86" s="123">
        <v>4.29</v>
      </c>
    </row>
    <row r="87" spans="1:16" s="101" customFormat="1" ht="75">
      <c r="A87" s="101">
        <v>136</v>
      </c>
      <c r="B87" s="102" t="s">
        <v>245</v>
      </c>
      <c r="C87" s="123">
        <f t="shared" si="8"/>
        <v>53.43</v>
      </c>
      <c r="D87" s="123">
        <f t="shared" si="9"/>
        <v>49.26</v>
      </c>
      <c r="E87" s="123">
        <v>5.66</v>
      </c>
      <c r="F87" s="123">
        <f t="shared" si="10"/>
        <v>12.28</v>
      </c>
      <c r="G87" s="123">
        <v>3.89</v>
      </c>
      <c r="H87" s="123">
        <v>4.8</v>
      </c>
      <c r="I87" s="123">
        <v>3.59</v>
      </c>
      <c r="J87" s="123">
        <v>5.13</v>
      </c>
      <c r="K87" s="123">
        <v>5.83</v>
      </c>
      <c r="L87" s="123">
        <f t="shared" si="11"/>
        <v>20.36</v>
      </c>
      <c r="M87" s="123">
        <v>4.3899999999999997</v>
      </c>
      <c r="N87" s="123">
        <v>7.39</v>
      </c>
      <c r="O87" s="123">
        <v>8.58</v>
      </c>
      <c r="P87" s="123">
        <v>4.17</v>
      </c>
    </row>
    <row r="88" spans="1:16" s="101" customFormat="1" ht="75">
      <c r="A88" s="101">
        <v>137</v>
      </c>
      <c r="B88" s="102" t="s">
        <v>105</v>
      </c>
      <c r="C88" s="123">
        <f t="shared" si="8"/>
        <v>62.86</v>
      </c>
      <c r="D88" s="123">
        <f t="shared" si="9"/>
        <v>58.13</v>
      </c>
      <c r="E88" s="123">
        <v>6.78</v>
      </c>
      <c r="F88" s="123">
        <f t="shared" si="10"/>
        <v>14.469999999999999</v>
      </c>
      <c r="G88" s="123">
        <v>4.8499999999999996</v>
      </c>
      <c r="H88" s="123">
        <v>4.84</v>
      </c>
      <c r="I88" s="123">
        <v>4.78</v>
      </c>
      <c r="J88" s="123">
        <v>6.75</v>
      </c>
      <c r="K88" s="123">
        <v>6.78</v>
      </c>
      <c r="L88" s="123">
        <f t="shared" si="11"/>
        <v>23.35</v>
      </c>
      <c r="M88" s="123">
        <v>4.9000000000000004</v>
      </c>
      <c r="N88" s="123">
        <v>8.6999999999999993</v>
      </c>
      <c r="O88" s="123">
        <v>9.75</v>
      </c>
      <c r="P88" s="123">
        <v>4.7300000000000004</v>
      </c>
    </row>
    <row r="89" spans="1:16" s="101" customFormat="1" ht="90">
      <c r="A89" s="101">
        <v>138</v>
      </c>
      <c r="B89" s="102" t="s">
        <v>246</v>
      </c>
      <c r="C89" s="123">
        <f t="shared" si="8"/>
        <v>64.14</v>
      </c>
      <c r="D89" s="123">
        <f t="shared" si="9"/>
        <v>59.160000000000004</v>
      </c>
      <c r="E89" s="123">
        <v>6.99</v>
      </c>
      <c r="F89" s="123">
        <f t="shared" si="10"/>
        <v>14.24</v>
      </c>
      <c r="G89" s="123">
        <v>4.99</v>
      </c>
      <c r="H89" s="123">
        <v>4.99</v>
      </c>
      <c r="I89" s="123">
        <v>4.26</v>
      </c>
      <c r="J89" s="123">
        <v>6.98</v>
      </c>
      <c r="K89" s="123">
        <v>6.99</v>
      </c>
      <c r="L89" s="123">
        <f t="shared" si="11"/>
        <v>23.96</v>
      </c>
      <c r="M89" s="123">
        <v>4.99</v>
      </c>
      <c r="N89" s="123">
        <v>8.99</v>
      </c>
      <c r="O89" s="123">
        <v>9.98</v>
      </c>
      <c r="P89" s="123">
        <v>4.9800000000000004</v>
      </c>
    </row>
    <row r="90" spans="1:16" s="101" customFormat="1" ht="75">
      <c r="A90" s="101">
        <v>139</v>
      </c>
      <c r="B90" s="102" t="s">
        <v>247</v>
      </c>
      <c r="C90" s="123">
        <f t="shared" si="8"/>
        <v>60.339999999999996</v>
      </c>
      <c r="D90" s="123">
        <f t="shared" si="9"/>
        <v>55.839999999999996</v>
      </c>
      <c r="E90" s="123">
        <v>6.55</v>
      </c>
      <c r="F90" s="123">
        <f t="shared" si="10"/>
        <v>13.739999999999998</v>
      </c>
      <c r="G90" s="123">
        <v>4.6399999999999997</v>
      </c>
      <c r="H90" s="123">
        <v>4.8</v>
      </c>
      <c r="I90" s="123">
        <v>4.3</v>
      </c>
      <c r="J90" s="123">
        <v>6.41</v>
      </c>
      <c r="K90" s="123">
        <v>6.42</v>
      </c>
      <c r="L90" s="123">
        <f t="shared" si="11"/>
        <v>22.72</v>
      </c>
      <c r="M90" s="123">
        <v>4.7300000000000004</v>
      </c>
      <c r="N90" s="123">
        <v>8.4700000000000006</v>
      </c>
      <c r="O90" s="123">
        <v>9.52</v>
      </c>
      <c r="P90" s="123">
        <v>4.5</v>
      </c>
    </row>
    <row r="91" spans="1:16" s="101" customFormat="1" ht="90">
      <c r="A91" s="101">
        <v>140</v>
      </c>
      <c r="B91" s="102" t="s">
        <v>248</v>
      </c>
      <c r="C91" s="123">
        <f t="shared" si="8"/>
        <v>60.48</v>
      </c>
      <c r="D91" s="123">
        <f t="shared" si="9"/>
        <v>56.05</v>
      </c>
      <c r="E91" s="123">
        <v>6.54</v>
      </c>
      <c r="F91" s="123">
        <f t="shared" si="10"/>
        <v>13.85</v>
      </c>
      <c r="G91" s="123">
        <v>4.76</v>
      </c>
      <c r="H91" s="123">
        <v>4.83</v>
      </c>
      <c r="I91" s="123">
        <v>4.26</v>
      </c>
      <c r="J91" s="123">
        <v>6.56</v>
      </c>
      <c r="K91" s="123">
        <v>6.63</v>
      </c>
      <c r="L91" s="123">
        <f t="shared" si="11"/>
        <v>22.47</v>
      </c>
      <c r="M91" s="123">
        <v>4.82</v>
      </c>
      <c r="N91" s="123">
        <v>8.17</v>
      </c>
      <c r="O91" s="123">
        <v>9.48</v>
      </c>
      <c r="P91" s="123">
        <v>4.43</v>
      </c>
    </row>
    <row r="92" spans="1:16" s="101" customFormat="1" ht="75">
      <c r="A92" s="101">
        <v>141</v>
      </c>
      <c r="B92" s="102" t="s">
        <v>249</v>
      </c>
      <c r="C92" s="123">
        <f t="shared" si="8"/>
        <v>61.099999999999994</v>
      </c>
      <c r="D92" s="123">
        <f t="shared" si="9"/>
        <v>57.05</v>
      </c>
      <c r="E92" s="123">
        <v>6.7</v>
      </c>
      <c r="F92" s="123">
        <f t="shared" si="10"/>
        <v>14.04</v>
      </c>
      <c r="G92" s="123">
        <v>4.79</v>
      </c>
      <c r="H92" s="123">
        <v>4.75</v>
      </c>
      <c r="I92" s="123">
        <v>4.5</v>
      </c>
      <c r="J92" s="123">
        <v>6.73</v>
      </c>
      <c r="K92" s="123">
        <v>6.69</v>
      </c>
      <c r="L92" s="123">
        <f t="shared" si="11"/>
        <v>22.89</v>
      </c>
      <c r="M92" s="123">
        <v>4.7699999999999996</v>
      </c>
      <c r="N92" s="123">
        <v>8.56</v>
      </c>
      <c r="O92" s="123">
        <v>9.56</v>
      </c>
      <c r="P92" s="123">
        <v>4.05</v>
      </c>
    </row>
    <row r="93" spans="1:16" s="101" customFormat="1" ht="105">
      <c r="A93" s="101">
        <v>142</v>
      </c>
      <c r="B93" s="102" t="s">
        <v>250</v>
      </c>
      <c r="C93" s="123">
        <f t="shared" si="8"/>
        <v>61.220000000000006</v>
      </c>
      <c r="D93" s="123">
        <f t="shared" si="9"/>
        <v>56.760000000000005</v>
      </c>
      <c r="E93" s="123">
        <v>6.62</v>
      </c>
      <c r="F93" s="123">
        <f t="shared" si="10"/>
        <v>13.92</v>
      </c>
      <c r="G93" s="123">
        <v>4.8099999999999996</v>
      </c>
      <c r="H93" s="123">
        <v>4.8600000000000003</v>
      </c>
      <c r="I93" s="123">
        <v>4.25</v>
      </c>
      <c r="J93" s="123">
        <v>6.64</v>
      </c>
      <c r="K93" s="123">
        <v>6.63</v>
      </c>
      <c r="L93" s="123">
        <f t="shared" si="11"/>
        <v>22.95</v>
      </c>
      <c r="M93" s="123">
        <v>4.82</v>
      </c>
      <c r="N93" s="123">
        <v>8.5299999999999994</v>
      </c>
      <c r="O93" s="123">
        <v>9.6</v>
      </c>
      <c r="P93" s="123">
        <v>4.46</v>
      </c>
    </row>
    <row r="94" spans="1:16" s="101" customFormat="1" ht="90">
      <c r="A94" s="101">
        <v>143</v>
      </c>
      <c r="B94" s="102" t="s">
        <v>251</v>
      </c>
      <c r="C94" s="123">
        <f t="shared" si="8"/>
        <v>57.54</v>
      </c>
      <c r="D94" s="123">
        <f t="shared" si="9"/>
        <v>54.25</v>
      </c>
      <c r="E94" s="123">
        <v>6.46</v>
      </c>
      <c r="F94" s="123">
        <f t="shared" si="10"/>
        <v>12.969999999999999</v>
      </c>
      <c r="G94" s="123">
        <v>3.96</v>
      </c>
      <c r="H94" s="123">
        <v>4.5999999999999996</v>
      </c>
      <c r="I94" s="123">
        <v>4.41</v>
      </c>
      <c r="J94" s="123">
        <v>6.45</v>
      </c>
      <c r="K94" s="123">
        <v>6.56</v>
      </c>
      <c r="L94" s="123">
        <f t="shared" si="11"/>
        <v>21.810000000000002</v>
      </c>
      <c r="M94" s="123">
        <v>4.7300000000000004</v>
      </c>
      <c r="N94" s="123">
        <v>8.06</v>
      </c>
      <c r="O94" s="123">
        <v>9.02</v>
      </c>
      <c r="P94" s="123">
        <v>3.29</v>
      </c>
    </row>
    <row r="95" spans="1:16" s="101" customFormat="1" ht="75">
      <c r="A95" s="101">
        <v>144</v>
      </c>
      <c r="B95" s="102" t="s">
        <v>252</v>
      </c>
      <c r="C95" s="123">
        <f t="shared" si="8"/>
        <v>62.830000000000005</v>
      </c>
      <c r="D95" s="123">
        <f t="shared" si="9"/>
        <v>58.27</v>
      </c>
      <c r="E95" s="123">
        <v>6.81</v>
      </c>
      <c r="F95" s="123">
        <f t="shared" si="10"/>
        <v>14.11</v>
      </c>
      <c r="G95" s="123">
        <v>4.7</v>
      </c>
      <c r="H95" s="123">
        <v>4.8600000000000003</v>
      </c>
      <c r="I95" s="123">
        <v>4.55</v>
      </c>
      <c r="J95" s="123">
        <v>6.89</v>
      </c>
      <c r="K95" s="123">
        <v>6.97</v>
      </c>
      <c r="L95" s="123">
        <f t="shared" si="11"/>
        <v>23.490000000000002</v>
      </c>
      <c r="M95" s="123">
        <v>4.93</v>
      </c>
      <c r="N95" s="123">
        <v>8.7200000000000006</v>
      </c>
      <c r="O95" s="123">
        <v>9.84</v>
      </c>
      <c r="P95" s="123">
        <v>4.5599999999999996</v>
      </c>
    </row>
    <row r="96" spans="1:16" s="101" customFormat="1" ht="75">
      <c r="A96" s="101">
        <v>145</v>
      </c>
      <c r="B96" s="102" t="s">
        <v>253</v>
      </c>
      <c r="C96" s="123">
        <f t="shared" si="8"/>
        <v>60.12</v>
      </c>
      <c r="D96" s="123">
        <f t="shared" si="9"/>
        <v>55.36</v>
      </c>
      <c r="E96" s="123">
        <v>6.4</v>
      </c>
      <c r="F96" s="123">
        <f t="shared" si="10"/>
        <v>14.290000000000001</v>
      </c>
      <c r="G96" s="123">
        <v>4.8099999999999996</v>
      </c>
      <c r="H96" s="123">
        <v>4.74</v>
      </c>
      <c r="I96" s="123">
        <v>4.74</v>
      </c>
      <c r="J96" s="123">
        <v>6.53</v>
      </c>
      <c r="K96" s="123">
        <v>6.59</v>
      </c>
      <c r="L96" s="123">
        <f t="shared" si="11"/>
        <v>21.549999999999997</v>
      </c>
      <c r="M96" s="123">
        <v>4.75</v>
      </c>
      <c r="N96" s="123">
        <v>8.02</v>
      </c>
      <c r="O96" s="123">
        <v>8.7799999999999994</v>
      </c>
      <c r="P96" s="123">
        <v>4.76</v>
      </c>
    </row>
    <row r="97" spans="1:16" s="101" customFormat="1" ht="60">
      <c r="A97" s="101">
        <v>146</v>
      </c>
      <c r="B97" s="102" t="s">
        <v>254</v>
      </c>
      <c r="C97" s="123">
        <f t="shared" si="8"/>
        <v>38.020000000000003</v>
      </c>
      <c r="D97" s="123">
        <f t="shared" si="9"/>
        <v>36.730000000000004</v>
      </c>
      <c r="E97" s="123">
        <v>5.44</v>
      </c>
      <c r="F97" s="123">
        <f t="shared" si="10"/>
        <v>4.74</v>
      </c>
      <c r="G97" s="123">
        <v>1.26</v>
      </c>
      <c r="H97" s="123">
        <v>1.99</v>
      </c>
      <c r="I97" s="123">
        <v>1.49</v>
      </c>
      <c r="J97" s="123">
        <v>2.3199999999999998</v>
      </c>
      <c r="K97" s="123">
        <v>6.14</v>
      </c>
      <c r="L97" s="123">
        <f t="shared" si="11"/>
        <v>18.09</v>
      </c>
      <c r="M97" s="123">
        <v>3.63</v>
      </c>
      <c r="N97" s="123">
        <v>6.31</v>
      </c>
      <c r="O97" s="123">
        <v>8.15</v>
      </c>
      <c r="P97" s="123">
        <v>1.29</v>
      </c>
    </row>
    <row r="98" spans="1:16" s="101" customFormat="1" ht="75">
      <c r="A98" s="101">
        <v>147</v>
      </c>
      <c r="B98" s="102" t="s">
        <v>255</v>
      </c>
      <c r="C98" s="123">
        <f t="shared" si="8"/>
        <v>59.83</v>
      </c>
      <c r="D98" s="123">
        <f t="shared" si="9"/>
        <v>55.949999999999996</v>
      </c>
      <c r="E98" s="123">
        <v>6.57</v>
      </c>
      <c r="F98" s="123">
        <f t="shared" si="10"/>
        <v>13.77</v>
      </c>
      <c r="G98" s="123">
        <v>4.62</v>
      </c>
      <c r="H98" s="123">
        <v>4.63</v>
      </c>
      <c r="I98" s="123">
        <v>4.5199999999999996</v>
      </c>
      <c r="J98" s="123">
        <v>6.54</v>
      </c>
      <c r="K98" s="123">
        <v>6.67</v>
      </c>
      <c r="L98" s="123">
        <f t="shared" si="11"/>
        <v>22.4</v>
      </c>
      <c r="M98" s="123">
        <v>4.75</v>
      </c>
      <c r="N98" s="123">
        <v>8.32</v>
      </c>
      <c r="O98" s="123">
        <v>9.33</v>
      </c>
      <c r="P98" s="123">
        <v>3.88</v>
      </c>
    </row>
    <row r="99" spans="1:16" s="101" customFormat="1" ht="75">
      <c r="A99" s="101">
        <v>148</v>
      </c>
      <c r="B99" s="102" t="s">
        <v>256</v>
      </c>
      <c r="C99" s="123">
        <f t="shared" si="8"/>
        <v>52.39</v>
      </c>
      <c r="D99" s="123">
        <f t="shared" si="9"/>
        <v>48.120000000000005</v>
      </c>
      <c r="E99" s="123">
        <v>5.61</v>
      </c>
      <c r="F99" s="123">
        <f t="shared" si="10"/>
        <v>12.75</v>
      </c>
      <c r="G99" s="123">
        <v>4.29</v>
      </c>
      <c r="H99" s="123">
        <v>4.5</v>
      </c>
      <c r="I99" s="123">
        <v>3.96</v>
      </c>
      <c r="J99" s="123">
        <v>5.53</v>
      </c>
      <c r="K99" s="123">
        <v>5.75</v>
      </c>
      <c r="L99" s="123">
        <f t="shared" si="11"/>
        <v>18.48</v>
      </c>
      <c r="M99" s="123">
        <v>4.4800000000000004</v>
      </c>
      <c r="N99" s="123">
        <v>6.31</v>
      </c>
      <c r="O99" s="123">
        <v>7.69</v>
      </c>
      <c r="P99" s="123">
        <v>4.2699999999999996</v>
      </c>
    </row>
    <row r="100" spans="1:16" s="101" customFormat="1" ht="90">
      <c r="A100" s="101">
        <v>149</v>
      </c>
      <c r="B100" s="102" t="s">
        <v>257</v>
      </c>
      <c r="C100" s="123">
        <f t="shared" si="8"/>
        <v>56.350000000000009</v>
      </c>
      <c r="D100" s="123">
        <f t="shared" si="9"/>
        <v>52.150000000000006</v>
      </c>
      <c r="E100" s="123">
        <v>6.08</v>
      </c>
      <c r="F100" s="123">
        <f t="shared" si="10"/>
        <v>13.129999999999999</v>
      </c>
      <c r="G100" s="123">
        <v>4.3899999999999997</v>
      </c>
      <c r="H100" s="123">
        <v>4.3899999999999997</v>
      </c>
      <c r="I100" s="123">
        <v>4.3499999999999996</v>
      </c>
      <c r="J100" s="123">
        <v>6.21</v>
      </c>
      <c r="K100" s="123">
        <v>6.14</v>
      </c>
      <c r="L100" s="123">
        <f t="shared" si="11"/>
        <v>20.590000000000003</v>
      </c>
      <c r="M100" s="123">
        <v>4.4800000000000004</v>
      </c>
      <c r="N100" s="123">
        <v>7.71</v>
      </c>
      <c r="O100" s="123">
        <v>8.4</v>
      </c>
      <c r="P100" s="123">
        <v>4.2</v>
      </c>
    </row>
    <row r="101" spans="1:16" s="101" customFormat="1" ht="75">
      <c r="A101" s="101">
        <v>150</v>
      </c>
      <c r="B101" s="102" t="s">
        <v>258</v>
      </c>
      <c r="C101" s="123">
        <f t="shared" si="8"/>
        <v>56.469999999999992</v>
      </c>
      <c r="D101" s="123">
        <f t="shared" si="9"/>
        <v>52.319999999999993</v>
      </c>
      <c r="E101" s="123">
        <v>6.27</v>
      </c>
      <c r="F101" s="123">
        <f t="shared" si="10"/>
        <v>13.32</v>
      </c>
      <c r="G101" s="123">
        <v>3.95</v>
      </c>
      <c r="H101" s="123">
        <v>4.68</v>
      </c>
      <c r="I101" s="123">
        <v>4.6900000000000004</v>
      </c>
      <c r="J101" s="123">
        <v>6.5</v>
      </c>
      <c r="K101" s="123">
        <v>6.18</v>
      </c>
      <c r="L101" s="123">
        <f t="shared" si="11"/>
        <v>20.05</v>
      </c>
      <c r="M101" s="123">
        <v>4.3499999999999996</v>
      </c>
      <c r="N101" s="123">
        <v>7.15</v>
      </c>
      <c r="O101" s="123">
        <v>8.5500000000000007</v>
      </c>
      <c r="P101" s="123">
        <v>4.1500000000000004</v>
      </c>
    </row>
    <row r="102" spans="1:16" s="101" customFormat="1" ht="75">
      <c r="A102" s="101">
        <v>151</v>
      </c>
      <c r="B102" s="102" t="s">
        <v>259</v>
      </c>
      <c r="C102" s="123">
        <f t="shared" si="8"/>
        <v>58.86</v>
      </c>
      <c r="D102" s="123">
        <f t="shared" si="9"/>
        <v>54.44</v>
      </c>
      <c r="E102" s="123">
        <v>6.38</v>
      </c>
      <c r="F102" s="123">
        <f t="shared" si="10"/>
        <v>13.25</v>
      </c>
      <c r="G102" s="123">
        <v>4.38</v>
      </c>
      <c r="H102" s="123">
        <v>4.71</v>
      </c>
      <c r="I102" s="123">
        <v>4.16</v>
      </c>
      <c r="J102" s="123">
        <v>6.3</v>
      </c>
      <c r="K102" s="123">
        <v>6.59</v>
      </c>
      <c r="L102" s="123">
        <f t="shared" si="11"/>
        <v>21.92</v>
      </c>
      <c r="M102" s="123">
        <v>4.7</v>
      </c>
      <c r="N102" s="123">
        <v>8.09</v>
      </c>
      <c r="O102" s="123">
        <v>9.1300000000000008</v>
      </c>
      <c r="P102" s="123">
        <v>4.42</v>
      </c>
    </row>
    <row r="103" spans="1:16" s="101" customFormat="1" ht="75">
      <c r="A103" s="101">
        <v>152</v>
      </c>
      <c r="B103" s="102" t="s">
        <v>260</v>
      </c>
      <c r="C103" s="123">
        <f t="shared" si="8"/>
        <v>60.14</v>
      </c>
      <c r="D103" s="123">
        <f t="shared" si="9"/>
        <v>55.86</v>
      </c>
      <c r="E103" s="123">
        <v>6.46</v>
      </c>
      <c r="F103" s="123">
        <f t="shared" si="10"/>
        <v>13.670000000000002</v>
      </c>
      <c r="G103" s="123">
        <v>4.5199999999999996</v>
      </c>
      <c r="H103" s="123">
        <v>4.78</v>
      </c>
      <c r="I103" s="123">
        <v>4.37</v>
      </c>
      <c r="J103" s="123">
        <v>6.65</v>
      </c>
      <c r="K103" s="123">
        <v>6.8</v>
      </c>
      <c r="L103" s="123">
        <f t="shared" si="11"/>
        <v>22.28</v>
      </c>
      <c r="M103" s="123">
        <v>4.75</v>
      </c>
      <c r="N103" s="123">
        <v>8.07</v>
      </c>
      <c r="O103" s="123">
        <v>9.4600000000000009</v>
      </c>
      <c r="P103" s="123">
        <v>4.28</v>
      </c>
    </row>
    <row r="104" spans="1:16" s="101" customFormat="1" ht="60">
      <c r="A104" s="101">
        <v>153</v>
      </c>
      <c r="B104" s="102" t="s">
        <v>261</v>
      </c>
      <c r="C104" s="123">
        <f t="shared" si="8"/>
        <v>49.5</v>
      </c>
      <c r="D104" s="123">
        <f t="shared" si="9"/>
        <v>45.65</v>
      </c>
      <c r="E104" s="123">
        <v>5.25</v>
      </c>
      <c r="F104" s="123">
        <f t="shared" si="10"/>
        <v>10.77</v>
      </c>
      <c r="G104" s="123">
        <v>3.68</v>
      </c>
      <c r="H104" s="123">
        <v>3.91</v>
      </c>
      <c r="I104" s="123">
        <v>3.18</v>
      </c>
      <c r="J104" s="123">
        <v>4.97</v>
      </c>
      <c r="K104" s="123">
        <v>6.12</v>
      </c>
      <c r="L104" s="123">
        <f t="shared" si="11"/>
        <v>18.54</v>
      </c>
      <c r="M104" s="123">
        <v>4.1900000000000004</v>
      </c>
      <c r="N104" s="123">
        <v>5.8</v>
      </c>
      <c r="O104" s="123">
        <v>8.5500000000000007</v>
      </c>
      <c r="P104" s="123">
        <v>3.85</v>
      </c>
    </row>
    <row r="105" spans="1:16" s="101" customFormat="1" ht="75">
      <c r="A105" s="101">
        <v>154</v>
      </c>
      <c r="B105" s="102" t="s">
        <v>262</v>
      </c>
      <c r="C105" s="123">
        <f t="shared" si="8"/>
        <v>56.46</v>
      </c>
      <c r="D105" s="123">
        <f t="shared" si="9"/>
        <v>53.18</v>
      </c>
      <c r="E105" s="123">
        <v>6.74</v>
      </c>
      <c r="F105" s="123">
        <f t="shared" si="10"/>
        <v>10.199999999999999</v>
      </c>
      <c r="G105" s="123">
        <v>1.7</v>
      </c>
      <c r="H105" s="123">
        <v>4.37</v>
      </c>
      <c r="I105" s="123">
        <v>4.13</v>
      </c>
      <c r="J105" s="123">
        <v>6.41</v>
      </c>
      <c r="K105" s="123">
        <v>6.83</v>
      </c>
      <c r="L105" s="123">
        <f t="shared" si="11"/>
        <v>23</v>
      </c>
      <c r="M105" s="123">
        <v>4.8099999999999996</v>
      </c>
      <c r="N105" s="123">
        <v>8.56</v>
      </c>
      <c r="O105" s="123">
        <v>9.6300000000000008</v>
      </c>
      <c r="P105" s="123">
        <v>3.28</v>
      </c>
    </row>
    <row r="106" spans="1:16" s="101" customFormat="1" ht="75">
      <c r="A106" s="101">
        <v>155</v>
      </c>
      <c r="B106" s="102" t="s">
        <v>263</v>
      </c>
      <c r="C106" s="123">
        <f t="shared" si="8"/>
        <v>62.57</v>
      </c>
      <c r="D106" s="123">
        <f t="shared" si="9"/>
        <v>57.78</v>
      </c>
      <c r="E106" s="123">
        <v>6.67</v>
      </c>
      <c r="F106" s="123">
        <f t="shared" si="10"/>
        <v>14.409999999999998</v>
      </c>
      <c r="G106" s="123">
        <v>4.84</v>
      </c>
      <c r="H106" s="123">
        <v>4.8099999999999996</v>
      </c>
      <c r="I106" s="123">
        <v>4.76</v>
      </c>
      <c r="J106" s="123">
        <v>6.69</v>
      </c>
      <c r="K106" s="123">
        <v>6.81</v>
      </c>
      <c r="L106" s="123">
        <f t="shared" si="11"/>
        <v>23.2</v>
      </c>
      <c r="M106" s="123">
        <v>4.8499999999999996</v>
      </c>
      <c r="N106" s="123">
        <v>8.57</v>
      </c>
      <c r="O106" s="123">
        <v>9.7799999999999994</v>
      </c>
      <c r="P106" s="123">
        <v>4.79</v>
      </c>
    </row>
    <row r="107" spans="1:16" s="101" customFormat="1" ht="75">
      <c r="A107" s="101">
        <v>156</v>
      </c>
      <c r="B107" s="102" t="s">
        <v>264</v>
      </c>
      <c r="C107" s="123">
        <f t="shared" si="8"/>
        <v>58.11999999999999</v>
      </c>
      <c r="D107" s="123">
        <f t="shared" si="9"/>
        <v>54.179999999999993</v>
      </c>
      <c r="E107" s="123">
        <v>6.5</v>
      </c>
      <c r="F107" s="123">
        <f t="shared" si="10"/>
        <v>13.309999999999999</v>
      </c>
      <c r="G107" s="123">
        <v>4.5599999999999996</v>
      </c>
      <c r="H107" s="123">
        <v>4.7</v>
      </c>
      <c r="I107" s="123">
        <v>4.05</v>
      </c>
      <c r="J107" s="123">
        <v>6.29</v>
      </c>
      <c r="K107" s="123">
        <v>6.27</v>
      </c>
      <c r="L107" s="123">
        <f t="shared" si="11"/>
        <v>21.81</v>
      </c>
      <c r="M107" s="123">
        <v>4.7</v>
      </c>
      <c r="N107" s="123">
        <v>8.16</v>
      </c>
      <c r="O107" s="123">
        <v>8.9499999999999993</v>
      </c>
      <c r="P107" s="123">
        <v>3.94</v>
      </c>
    </row>
    <row r="108" spans="1:16" s="101" customFormat="1" ht="75">
      <c r="A108" s="101">
        <v>157</v>
      </c>
      <c r="B108" s="102" t="s">
        <v>106</v>
      </c>
      <c r="C108" s="123">
        <f t="shared" si="8"/>
        <v>57.730000000000004</v>
      </c>
      <c r="D108" s="123">
        <f t="shared" si="9"/>
        <v>53.14</v>
      </c>
      <c r="E108" s="123">
        <v>5.84</v>
      </c>
      <c r="F108" s="123">
        <f t="shared" si="10"/>
        <v>13.159999999999998</v>
      </c>
      <c r="G108" s="123">
        <v>4.76</v>
      </c>
      <c r="H108" s="123">
        <v>4.71</v>
      </c>
      <c r="I108" s="123">
        <v>3.69</v>
      </c>
      <c r="J108" s="123">
        <v>6.24</v>
      </c>
      <c r="K108" s="123">
        <v>6.55</v>
      </c>
      <c r="L108" s="123">
        <f t="shared" si="11"/>
        <v>21.35</v>
      </c>
      <c r="M108" s="123">
        <v>4.58</v>
      </c>
      <c r="N108" s="123">
        <v>7.92</v>
      </c>
      <c r="O108" s="123">
        <v>8.85</v>
      </c>
      <c r="P108" s="123">
        <v>4.59</v>
      </c>
    </row>
    <row r="109" spans="1:16" s="101" customFormat="1" ht="75">
      <c r="A109" s="101">
        <v>158</v>
      </c>
      <c r="B109" s="102" t="s">
        <v>107</v>
      </c>
      <c r="C109" s="123">
        <f t="shared" si="8"/>
        <v>55.72</v>
      </c>
      <c r="D109" s="123">
        <f t="shared" si="9"/>
        <v>52.04</v>
      </c>
      <c r="E109" s="123">
        <v>5.95</v>
      </c>
      <c r="F109" s="123">
        <f t="shared" si="10"/>
        <v>14.080000000000002</v>
      </c>
      <c r="G109" s="123">
        <v>4.5</v>
      </c>
      <c r="H109" s="123">
        <v>4.8899999999999997</v>
      </c>
      <c r="I109" s="123">
        <v>4.6900000000000004</v>
      </c>
      <c r="J109" s="123">
        <v>5.69</v>
      </c>
      <c r="K109" s="123">
        <v>6.31</v>
      </c>
      <c r="L109" s="123">
        <f t="shared" si="11"/>
        <v>20.009999999999998</v>
      </c>
      <c r="M109" s="123">
        <v>4.43</v>
      </c>
      <c r="N109" s="123">
        <v>6.8</v>
      </c>
      <c r="O109" s="123">
        <v>8.7799999999999994</v>
      </c>
      <c r="P109" s="123">
        <v>3.68</v>
      </c>
    </row>
    <row r="110" spans="1:16" s="101" customFormat="1" ht="60">
      <c r="A110" s="101">
        <v>159</v>
      </c>
      <c r="B110" s="102" t="s">
        <v>265</v>
      </c>
      <c r="C110" s="123">
        <f t="shared" si="8"/>
        <v>60.589999999999996</v>
      </c>
      <c r="D110" s="123">
        <f t="shared" si="9"/>
        <v>56.47</v>
      </c>
      <c r="E110" s="123">
        <v>6.63</v>
      </c>
      <c r="F110" s="123">
        <f t="shared" si="10"/>
        <v>14.21</v>
      </c>
      <c r="G110" s="123">
        <v>4.95</v>
      </c>
      <c r="H110" s="123">
        <v>4.8499999999999996</v>
      </c>
      <c r="I110" s="123">
        <v>4.41</v>
      </c>
      <c r="J110" s="123">
        <v>6.63</v>
      </c>
      <c r="K110" s="123">
        <v>6.63</v>
      </c>
      <c r="L110" s="123">
        <f t="shared" si="11"/>
        <v>22.369999999999997</v>
      </c>
      <c r="M110" s="123">
        <v>4.67</v>
      </c>
      <c r="N110" s="123">
        <v>8.34</v>
      </c>
      <c r="O110" s="123">
        <v>9.36</v>
      </c>
      <c r="P110" s="123">
        <v>4.12</v>
      </c>
    </row>
    <row r="111" spans="1:16" s="101" customFormat="1" ht="60">
      <c r="A111" s="101">
        <v>160</v>
      </c>
      <c r="B111" s="102" t="s">
        <v>108</v>
      </c>
      <c r="C111" s="123">
        <f t="shared" si="8"/>
        <v>60.44</v>
      </c>
      <c r="D111" s="123">
        <f t="shared" si="9"/>
        <v>55.94</v>
      </c>
      <c r="E111" s="123">
        <v>6.51</v>
      </c>
      <c r="F111" s="123">
        <f t="shared" si="10"/>
        <v>13.510000000000002</v>
      </c>
      <c r="G111" s="123">
        <v>4.58</v>
      </c>
      <c r="H111" s="123">
        <v>4.45</v>
      </c>
      <c r="I111" s="123">
        <v>4.4800000000000004</v>
      </c>
      <c r="J111" s="123">
        <v>6.61</v>
      </c>
      <c r="K111" s="123">
        <v>6.73</v>
      </c>
      <c r="L111" s="123">
        <f t="shared" si="11"/>
        <v>22.58</v>
      </c>
      <c r="M111" s="123">
        <v>4.83</v>
      </c>
      <c r="N111" s="123">
        <v>8.31</v>
      </c>
      <c r="O111" s="123">
        <v>9.44</v>
      </c>
      <c r="P111" s="123">
        <v>4.5</v>
      </c>
    </row>
    <row r="112" spans="1:16" s="101" customFormat="1" ht="75">
      <c r="A112" s="101">
        <v>161</v>
      </c>
      <c r="B112" s="102" t="s">
        <v>266</v>
      </c>
      <c r="C112" s="123">
        <f t="shared" si="8"/>
        <v>53.419999999999995</v>
      </c>
      <c r="D112" s="123">
        <f t="shared" si="9"/>
        <v>49.91</v>
      </c>
      <c r="E112" s="123">
        <v>6.12</v>
      </c>
      <c r="F112" s="123">
        <f t="shared" si="10"/>
        <v>12.379999999999999</v>
      </c>
      <c r="G112" s="123">
        <v>4.29</v>
      </c>
      <c r="H112" s="123">
        <v>4.3899999999999997</v>
      </c>
      <c r="I112" s="123">
        <v>3.7</v>
      </c>
      <c r="J112" s="123">
        <v>6</v>
      </c>
      <c r="K112" s="123">
        <v>6.29</v>
      </c>
      <c r="L112" s="123">
        <f t="shared" si="11"/>
        <v>19.119999999999997</v>
      </c>
      <c r="M112" s="123">
        <v>4.18</v>
      </c>
      <c r="N112" s="123">
        <v>6.93</v>
      </c>
      <c r="O112" s="123">
        <v>8.01</v>
      </c>
      <c r="P112" s="123">
        <v>3.51</v>
      </c>
    </row>
    <row r="113" spans="1:16" s="101" customFormat="1" ht="90">
      <c r="A113" s="101">
        <v>162</v>
      </c>
      <c r="B113" s="102" t="s">
        <v>267</v>
      </c>
      <c r="C113" s="123">
        <f t="shared" si="8"/>
        <v>21.64</v>
      </c>
      <c r="D113" s="123">
        <f t="shared" si="9"/>
        <v>20.060000000000002</v>
      </c>
      <c r="E113" s="123">
        <v>2.2799999999999998</v>
      </c>
      <c r="F113" s="123">
        <f t="shared" si="10"/>
        <v>5.8100000000000005</v>
      </c>
      <c r="G113" s="123">
        <v>1.81</v>
      </c>
      <c r="H113" s="123">
        <v>2.6</v>
      </c>
      <c r="I113" s="123">
        <v>1.4</v>
      </c>
      <c r="J113" s="123">
        <v>2.12</v>
      </c>
      <c r="K113" s="123">
        <v>2.44</v>
      </c>
      <c r="L113" s="123">
        <f t="shared" si="11"/>
        <v>7.41</v>
      </c>
      <c r="M113" s="123">
        <v>1.87</v>
      </c>
      <c r="N113" s="123">
        <v>2.5499999999999998</v>
      </c>
      <c r="O113" s="123">
        <v>2.99</v>
      </c>
      <c r="P113" s="123">
        <v>1.58</v>
      </c>
    </row>
    <row r="114" spans="1:16" s="101" customFormat="1" ht="90">
      <c r="A114" s="101">
        <v>163</v>
      </c>
      <c r="B114" s="102" t="s">
        <v>268</v>
      </c>
      <c r="C114" s="123">
        <f t="shared" si="8"/>
        <v>58.74</v>
      </c>
      <c r="D114" s="123">
        <f t="shared" si="9"/>
        <v>54.46</v>
      </c>
      <c r="E114" s="123">
        <v>6.44</v>
      </c>
      <c r="F114" s="123">
        <f t="shared" si="10"/>
        <v>13.310000000000002</v>
      </c>
      <c r="G114" s="123">
        <v>4.4800000000000004</v>
      </c>
      <c r="H114" s="123">
        <v>4.71</v>
      </c>
      <c r="I114" s="123">
        <v>4.12</v>
      </c>
      <c r="J114" s="123">
        <v>6.51</v>
      </c>
      <c r="K114" s="123">
        <v>6.55</v>
      </c>
      <c r="L114" s="123">
        <f t="shared" si="11"/>
        <v>21.65</v>
      </c>
      <c r="M114" s="123">
        <v>4.8600000000000003</v>
      </c>
      <c r="N114" s="123">
        <v>7.67</v>
      </c>
      <c r="O114" s="123">
        <v>9.1199999999999992</v>
      </c>
      <c r="P114" s="123">
        <v>4.28</v>
      </c>
    </row>
    <row r="115" spans="1:16" s="101" customFormat="1" ht="90">
      <c r="A115" s="101">
        <v>164</v>
      </c>
      <c r="B115" s="102" t="s">
        <v>269</v>
      </c>
      <c r="C115" s="123">
        <f t="shared" si="8"/>
        <v>62.010000000000005</v>
      </c>
      <c r="D115" s="123">
        <f t="shared" si="9"/>
        <v>57.52</v>
      </c>
      <c r="E115" s="123">
        <v>6.81</v>
      </c>
      <c r="F115" s="123">
        <f t="shared" si="10"/>
        <v>13.990000000000002</v>
      </c>
      <c r="G115" s="123">
        <v>4.5999999999999996</v>
      </c>
      <c r="H115" s="123">
        <v>4.8600000000000003</v>
      </c>
      <c r="I115" s="123">
        <v>4.53</v>
      </c>
      <c r="J115" s="123">
        <v>6.61</v>
      </c>
      <c r="K115" s="123">
        <v>6.79</v>
      </c>
      <c r="L115" s="123">
        <f t="shared" si="11"/>
        <v>23.32</v>
      </c>
      <c r="M115" s="123">
        <v>4.88</v>
      </c>
      <c r="N115" s="123">
        <v>8.6999999999999993</v>
      </c>
      <c r="O115" s="123">
        <v>9.74</v>
      </c>
      <c r="P115" s="123">
        <v>4.49</v>
      </c>
    </row>
    <row r="116" spans="1:16" s="101" customFormat="1" ht="90">
      <c r="A116" s="101">
        <v>165</v>
      </c>
      <c r="B116" s="102" t="s">
        <v>270</v>
      </c>
      <c r="C116" s="123">
        <f t="shared" si="8"/>
        <v>58.660000000000004</v>
      </c>
      <c r="D116" s="123">
        <f t="shared" si="9"/>
        <v>54.480000000000004</v>
      </c>
      <c r="E116" s="123">
        <v>6.45</v>
      </c>
      <c r="F116" s="123">
        <f t="shared" si="10"/>
        <v>13.290000000000001</v>
      </c>
      <c r="G116" s="123">
        <v>4.76</v>
      </c>
      <c r="H116" s="123">
        <v>4.38</v>
      </c>
      <c r="I116" s="123">
        <v>4.1500000000000004</v>
      </c>
      <c r="J116" s="123">
        <v>6.56</v>
      </c>
      <c r="K116" s="123">
        <v>6.58</v>
      </c>
      <c r="L116" s="123">
        <f t="shared" si="11"/>
        <v>21.6</v>
      </c>
      <c r="M116" s="123">
        <v>4.71</v>
      </c>
      <c r="N116" s="123">
        <v>8.02</v>
      </c>
      <c r="O116" s="123">
        <v>8.8699999999999992</v>
      </c>
      <c r="P116" s="123">
        <v>4.18</v>
      </c>
    </row>
    <row r="117" spans="1:16" s="101" customFormat="1" ht="90">
      <c r="A117" s="101">
        <v>166</v>
      </c>
      <c r="B117" s="102" t="s">
        <v>271</v>
      </c>
      <c r="C117" s="123">
        <f t="shared" si="8"/>
        <v>59.15</v>
      </c>
      <c r="D117" s="123">
        <f t="shared" si="9"/>
        <v>54.83</v>
      </c>
      <c r="E117" s="123">
        <v>6.48</v>
      </c>
      <c r="F117" s="123">
        <f t="shared" si="10"/>
        <v>13.42</v>
      </c>
      <c r="G117" s="123">
        <v>4.83</v>
      </c>
      <c r="H117" s="123">
        <v>4.32</v>
      </c>
      <c r="I117" s="123">
        <v>4.2699999999999996</v>
      </c>
      <c r="J117" s="123">
        <v>6.3</v>
      </c>
      <c r="K117" s="123">
        <v>6.62</v>
      </c>
      <c r="L117" s="123">
        <f t="shared" si="11"/>
        <v>22.009999999999998</v>
      </c>
      <c r="M117" s="123">
        <v>4.5199999999999996</v>
      </c>
      <c r="N117" s="123">
        <v>8.31</v>
      </c>
      <c r="O117" s="123">
        <v>9.18</v>
      </c>
      <c r="P117" s="123">
        <v>4.32</v>
      </c>
    </row>
    <row r="118" spans="1:16" s="101" customFormat="1" ht="75">
      <c r="A118" s="101">
        <v>167</v>
      </c>
      <c r="B118" s="102" t="s">
        <v>272</v>
      </c>
      <c r="C118" s="123">
        <f t="shared" si="8"/>
        <v>50.81</v>
      </c>
      <c r="D118" s="123">
        <f t="shared" si="9"/>
        <v>47.45</v>
      </c>
      <c r="E118" s="123">
        <v>5.61</v>
      </c>
      <c r="F118" s="123">
        <f t="shared" si="10"/>
        <v>12.32</v>
      </c>
      <c r="G118" s="123">
        <v>4.09</v>
      </c>
      <c r="H118" s="123">
        <v>3.93</v>
      </c>
      <c r="I118" s="123">
        <v>4.3</v>
      </c>
      <c r="J118" s="123">
        <v>5.41</v>
      </c>
      <c r="K118" s="123">
        <v>5.57</v>
      </c>
      <c r="L118" s="123">
        <f t="shared" si="11"/>
        <v>18.54</v>
      </c>
      <c r="M118" s="123">
        <v>4.3099999999999996</v>
      </c>
      <c r="N118" s="123">
        <v>6.69</v>
      </c>
      <c r="O118" s="123">
        <v>7.54</v>
      </c>
      <c r="P118" s="123">
        <v>3.36</v>
      </c>
    </row>
    <row r="119" spans="1:16" s="101" customFormat="1" ht="75">
      <c r="A119" s="101">
        <v>168</v>
      </c>
      <c r="B119" s="102" t="s">
        <v>273</v>
      </c>
      <c r="C119" s="123">
        <f t="shared" si="8"/>
        <v>60.13</v>
      </c>
      <c r="D119" s="123">
        <f t="shared" si="9"/>
        <v>56.14</v>
      </c>
      <c r="E119" s="123">
        <v>6.72</v>
      </c>
      <c r="F119" s="123">
        <f t="shared" si="10"/>
        <v>12.55</v>
      </c>
      <c r="G119" s="123">
        <v>3.45</v>
      </c>
      <c r="H119" s="123">
        <v>4.8600000000000003</v>
      </c>
      <c r="I119" s="123">
        <v>4.24</v>
      </c>
      <c r="J119" s="123">
        <v>6.87</v>
      </c>
      <c r="K119" s="123">
        <v>6.82</v>
      </c>
      <c r="L119" s="123">
        <f t="shared" si="11"/>
        <v>23.18</v>
      </c>
      <c r="M119" s="123">
        <v>4.97</v>
      </c>
      <c r="N119" s="123">
        <v>8.5500000000000007</v>
      </c>
      <c r="O119" s="123">
        <v>9.66</v>
      </c>
      <c r="P119" s="123">
        <v>3.99</v>
      </c>
    </row>
    <row r="120" spans="1:16" s="101" customFormat="1" ht="90">
      <c r="A120" s="101">
        <v>169</v>
      </c>
      <c r="B120" s="102" t="s">
        <v>274</v>
      </c>
      <c r="C120" s="123">
        <f t="shared" si="8"/>
        <v>58.710000000000008</v>
      </c>
      <c r="D120" s="123">
        <f t="shared" si="9"/>
        <v>53.870000000000005</v>
      </c>
      <c r="E120" s="123">
        <v>6.6</v>
      </c>
      <c r="F120" s="123">
        <f t="shared" si="10"/>
        <v>12.780000000000001</v>
      </c>
      <c r="G120" s="123">
        <v>4.6900000000000004</v>
      </c>
      <c r="H120" s="123">
        <v>4.88</v>
      </c>
      <c r="I120" s="123">
        <v>3.21</v>
      </c>
      <c r="J120" s="123">
        <v>6.45</v>
      </c>
      <c r="K120" s="123">
        <v>6.41</v>
      </c>
      <c r="L120" s="123">
        <f t="shared" si="11"/>
        <v>21.630000000000003</v>
      </c>
      <c r="M120" s="123">
        <v>4.53</v>
      </c>
      <c r="N120" s="123">
        <v>8.2200000000000006</v>
      </c>
      <c r="O120" s="123">
        <v>8.8800000000000008</v>
      </c>
      <c r="P120" s="123">
        <v>4.84</v>
      </c>
    </row>
    <row r="121" spans="1:16" s="101" customFormat="1" ht="90">
      <c r="A121" s="101">
        <v>170</v>
      </c>
      <c r="B121" s="102" t="s">
        <v>275</v>
      </c>
      <c r="C121" s="123">
        <f t="shared" si="8"/>
        <v>52.84</v>
      </c>
      <c r="D121" s="123">
        <f t="shared" si="9"/>
        <v>49.89</v>
      </c>
      <c r="E121" s="123">
        <v>6.29</v>
      </c>
      <c r="F121" s="123">
        <f t="shared" si="10"/>
        <v>10.09</v>
      </c>
      <c r="G121" s="123">
        <v>4</v>
      </c>
      <c r="H121" s="123">
        <v>4.55</v>
      </c>
      <c r="I121" s="123">
        <v>1.54</v>
      </c>
      <c r="J121" s="123">
        <v>6.23</v>
      </c>
      <c r="K121" s="123">
        <v>6.37</v>
      </c>
      <c r="L121" s="123">
        <f t="shared" si="11"/>
        <v>20.91</v>
      </c>
      <c r="M121" s="123">
        <v>4.34</v>
      </c>
      <c r="N121" s="123">
        <v>7.78</v>
      </c>
      <c r="O121" s="123">
        <v>8.7899999999999991</v>
      </c>
      <c r="P121" s="123">
        <v>2.95</v>
      </c>
    </row>
    <row r="122" spans="1:16" s="101" customFormat="1" ht="90">
      <c r="A122" s="101">
        <v>171</v>
      </c>
      <c r="B122" s="102" t="s">
        <v>276</v>
      </c>
      <c r="C122" s="123">
        <f t="shared" si="8"/>
        <v>61.019999999999996</v>
      </c>
      <c r="D122" s="123">
        <f t="shared" si="9"/>
        <v>56.26</v>
      </c>
      <c r="E122" s="123">
        <v>6.47</v>
      </c>
      <c r="F122" s="123">
        <f t="shared" si="10"/>
        <v>14.59</v>
      </c>
      <c r="G122" s="123">
        <v>4.92</v>
      </c>
      <c r="H122" s="123">
        <v>4.79</v>
      </c>
      <c r="I122" s="123">
        <v>4.88</v>
      </c>
      <c r="J122" s="123">
        <v>6.86</v>
      </c>
      <c r="K122" s="123">
        <v>6.81</v>
      </c>
      <c r="L122" s="123">
        <f t="shared" si="11"/>
        <v>21.53</v>
      </c>
      <c r="M122" s="123">
        <v>4.84</v>
      </c>
      <c r="N122" s="123">
        <v>7.99</v>
      </c>
      <c r="O122" s="123">
        <v>8.6999999999999993</v>
      </c>
      <c r="P122" s="123">
        <v>4.76</v>
      </c>
    </row>
    <row r="123" spans="1:16" s="101" customFormat="1" ht="90">
      <c r="A123" s="101">
        <v>172</v>
      </c>
      <c r="B123" s="102" t="s">
        <v>277</v>
      </c>
      <c r="C123" s="123">
        <f t="shared" si="8"/>
        <v>59.440000000000005</v>
      </c>
      <c r="D123" s="123">
        <f t="shared" si="9"/>
        <v>54.900000000000006</v>
      </c>
      <c r="E123" s="123">
        <v>6.46</v>
      </c>
      <c r="F123" s="123">
        <f t="shared" si="10"/>
        <v>14.099999999999998</v>
      </c>
      <c r="G123" s="123">
        <v>4.75</v>
      </c>
      <c r="H123" s="123">
        <v>4.8099999999999996</v>
      </c>
      <c r="I123" s="123">
        <v>4.54</v>
      </c>
      <c r="J123" s="123">
        <v>6.53</v>
      </c>
      <c r="K123" s="123">
        <v>6.51</v>
      </c>
      <c r="L123" s="123">
        <f t="shared" si="11"/>
        <v>21.3</v>
      </c>
      <c r="M123" s="123">
        <v>4.71</v>
      </c>
      <c r="N123" s="123">
        <v>7.87</v>
      </c>
      <c r="O123" s="123">
        <v>8.7200000000000006</v>
      </c>
      <c r="P123" s="123">
        <v>4.54</v>
      </c>
    </row>
    <row r="124" spans="1:16" s="101" customFormat="1" ht="90">
      <c r="A124" s="101">
        <v>173</v>
      </c>
      <c r="B124" s="102" t="s">
        <v>278</v>
      </c>
      <c r="C124" s="123">
        <f t="shared" si="8"/>
        <v>55.18</v>
      </c>
      <c r="D124" s="123">
        <f t="shared" si="9"/>
        <v>51.45</v>
      </c>
      <c r="E124" s="123">
        <v>6.39</v>
      </c>
      <c r="F124" s="123">
        <f t="shared" si="10"/>
        <v>11.34</v>
      </c>
      <c r="G124" s="123">
        <v>3.58</v>
      </c>
      <c r="H124" s="123">
        <v>4.4400000000000004</v>
      </c>
      <c r="I124" s="123">
        <v>3.32</v>
      </c>
      <c r="J124" s="123">
        <v>6.35</v>
      </c>
      <c r="K124" s="123">
        <v>6.44</v>
      </c>
      <c r="L124" s="123">
        <f t="shared" si="11"/>
        <v>20.93</v>
      </c>
      <c r="M124" s="123">
        <v>4.4000000000000004</v>
      </c>
      <c r="N124" s="123">
        <v>7.85</v>
      </c>
      <c r="O124" s="123">
        <v>8.68</v>
      </c>
      <c r="P124" s="123">
        <v>3.73</v>
      </c>
    </row>
    <row r="125" spans="1:16" s="101" customFormat="1" ht="90">
      <c r="A125" s="101">
        <v>174</v>
      </c>
      <c r="B125" s="102" t="s">
        <v>279</v>
      </c>
      <c r="C125" s="123">
        <f t="shared" si="8"/>
        <v>60.830000000000005</v>
      </c>
      <c r="D125" s="123">
        <f t="shared" si="9"/>
        <v>56.2</v>
      </c>
      <c r="E125" s="123">
        <v>6.63</v>
      </c>
      <c r="F125" s="123">
        <f t="shared" si="10"/>
        <v>13.610000000000001</v>
      </c>
      <c r="G125" s="123">
        <v>4.5599999999999996</v>
      </c>
      <c r="H125" s="123">
        <v>4.9000000000000004</v>
      </c>
      <c r="I125" s="123">
        <v>4.1500000000000004</v>
      </c>
      <c r="J125" s="123">
        <v>6.71</v>
      </c>
      <c r="K125" s="123">
        <v>6.58</v>
      </c>
      <c r="L125" s="123">
        <f t="shared" si="11"/>
        <v>22.67</v>
      </c>
      <c r="M125" s="123">
        <v>4.9000000000000004</v>
      </c>
      <c r="N125" s="123">
        <v>8.33</v>
      </c>
      <c r="O125" s="123">
        <v>9.44</v>
      </c>
      <c r="P125" s="123">
        <v>4.63</v>
      </c>
    </row>
    <row r="126" spans="1:16" s="101" customFormat="1" ht="90">
      <c r="A126" s="101">
        <v>175</v>
      </c>
      <c r="B126" s="102" t="s">
        <v>280</v>
      </c>
      <c r="C126" s="123">
        <f t="shared" si="8"/>
        <v>53.749999999999993</v>
      </c>
      <c r="D126" s="123">
        <f t="shared" si="9"/>
        <v>50.629999999999995</v>
      </c>
      <c r="E126" s="123">
        <v>6.22</v>
      </c>
      <c r="F126" s="123">
        <f t="shared" si="10"/>
        <v>11.280000000000001</v>
      </c>
      <c r="G126" s="123">
        <v>3.97</v>
      </c>
      <c r="H126" s="123">
        <v>4.4800000000000004</v>
      </c>
      <c r="I126" s="123">
        <v>2.83</v>
      </c>
      <c r="J126" s="123">
        <v>6.41</v>
      </c>
      <c r="K126" s="123">
        <v>6.43</v>
      </c>
      <c r="L126" s="123">
        <f t="shared" si="11"/>
        <v>20.29</v>
      </c>
      <c r="M126" s="123">
        <v>4.47</v>
      </c>
      <c r="N126" s="123">
        <v>7.3</v>
      </c>
      <c r="O126" s="123">
        <v>8.52</v>
      </c>
      <c r="P126" s="123">
        <v>3.12</v>
      </c>
    </row>
    <row r="127" spans="1:16" s="101" customFormat="1" ht="90">
      <c r="A127" s="101">
        <v>176</v>
      </c>
      <c r="B127" s="102" t="s">
        <v>281</v>
      </c>
      <c r="C127" s="123">
        <f t="shared" si="8"/>
        <v>60.800000000000004</v>
      </c>
      <c r="D127" s="123">
        <f t="shared" si="9"/>
        <v>56.17</v>
      </c>
      <c r="E127" s="123">
        <v>6.75</v>
      </c>
      <c r="F127" s="123">
        <f t="shared" si="10"/>
        <v>14.21</v>
      </c>
      <c r="G127" s="123">
        <v>4.6500000000000004</v>
      </c>
      <c r="H127" s="123">
        <v>4.83</v>
      </c>
      <c r="I127" s="123">
        <v>4.7300000000000004</v>
      </c>
      <c r="J127" s="123">
        <v>5.46</v>
      </c>
      <c r="K127" s="123">
        <v>6.71</v>
      </c>
      <c r="L127" s="123">
        <f t="shared" si="11"/>
        <v>23.04</v>
      </c>
      <c r="M127" s="123">
        <v>4.82</v>
      </c>
      <c r="N127" s="123">
        <v>8.6199999999999992</v>
      </c>
      <c r="O127" s="123">
        <v>9.6</v>
      </c>
      <c r="P127" s="123">
        <v>4.63</v>
      </c>
    </row>
    <row r="128" spans="1:16" s="101" customFormat="1" ht="90">
      <c r="A128" s="101">
        <v>177</v>
      </c>
      <c r="B128" s="102" t="s">
        <v>282</v>
      </c>
      <c r="C128" s="123">
        <f t="shared" si="8"/>
        <v>56.36</v>
      </c>
      <c r="D128" s="123">
        <f t="shared" si="9"/>
        <v>53.66</v>
      </c>
      <c r="E128" s="123">
        <v>6.47</v>
      </c>
      <c r="F128" s="123">
        <f t="shared" si="10"/>
        <v>13.129999999999999</v>
      </c>
      <c r="G128" s="123">
        <v>4.8499999999999996</v>
      </c>
      <c r="H128" s="123">
        <v>4.8499999999999996</v>
      </c>
      <c r="I128" s="123">
        <v>3.43</v>
      </c>
      <c r="J128" s="123">
        <v>6.5</v>
      </c>
      <c r="K128" s="123">
        <v>6.35</v>
      </c>
      <c r="L128" s="123">
        <f t="shared" si="11"/>
        <v>21.21</v>
      </c>
      <c r="M128" s="123">
        <v>4.72</v>
      </c>
      <c r="N128" s="123">
        <v>7.79</v>
      </c>
      <c r="O128" s="123">
        <v>8.6999999999999993</v>
      </c>
      <c r="P128" s="123">
        <v>2.7</v>
      </c>
    </row>
    <row r="129" spans="1:16" s="101" customFormat="1" ht="75">
      <c r="A129" s="101">
        <v>178</v>
      </c>
      <c r="B129" s="102" t="s">
        <v>283</v>
      </c>
      <c r="C129" s="123">
        <f t="shared" si="8"/>
        <v>64.77000000000001</v>
      </c>
      <c r="D129" s="123">
        <f t="shared" si="9"/>
        <v>59.800000000000004</v>
      </c>
      <c r="E129" s="123">
        <v>6.95</v>
      </c>
      <c r="F129" s="123">
        <f t="shared" si="10"/>
        <v>14.91</v>
      </c>
      <c r="G129" s="123">
        <v>4.9800000000000004</v>
      </c>
      <c r="H129" s="123">
        <v>4.9800000000000004</v>
      </c>
      <c r="I129" s="123">
        <v>4.95</v>
      </c>
      <c r="J129" s="123">
        <v>7</v>
      </c>
      <c r="K129" s="123">
        <v>6.99</v>
      </c>
      <c r="L129" s="123">
        <f t="shared" si="11"/>
        <v>23.950000000000003</v>
      </c>
      <c r="M129" s="123">
        <v>5</v>
      </c>
      <c r="N129" s="123">
        <v>8.9600000000000009</v>
      </c>
      <c r="O129" s="123">
        <v>9.99</v>
      </c>
      <c r="P129" s="123">
        <v>4.97</v>
      </c>
    </row>
    <row r="130" spans="1:16" s="101" customFormat="1" ht="75">
      <c r="A130" s="101">
        <v>179</v>
      </c>
      <c r="B130" s="102" t="s">
        <v>284</v>
      </c>
      <c r="C130" s="123">
        <f t="shared" si="8"/>
        <v>47.8</v>
      </c>
      <c r="D130" s="123">
        <f t="shared" si="9"/>
        <v>45.599999999999994</v>
      </c>
      <c r="E130" s="123">
        <v>5.74</v>
      </c>
      <c r="F130" s="123">
        <f t="shared" si="10"/>
        <v>10.15</v>
      </c>
      <c r="G130" s="123">
        <v>3.56</v>
      </c>
      <c r="H130" s="123">
        <v>4.51</v>
      </c>
      <c r="I130" s="123">
        <v>2.08</v>
      </c>
      <c r="J130" s="123">
        <v>5.58</v>
      </c>
      <c r="K130" s="123">
        <v>6.5</v>
      </c>
      <c r="L130" s="123">
        <f t="shared" si="11"/>
        <v>17.63</v>
      </c>
      <c r="M130" s="123">
        <v>4.0599999999999996</v>
      </c>
      <c r="N130" s="123">
        <v>6.48</v>
      </c>
      <c r="O130" s="123">
        <v>7.09</v>
      </c>
      <c r="P130" s="123">
        <v>2.2000000000000002</v>
      </c>
    </row>
    <row r="131" spans="1:16" s="101" customFormat="1" ht="105">
      <c r="A131" s="101">
        <v>180</v>
      </c>
      <c r="B131" s="102" t="s">
        <v>285</v>
      </c>
      <c r="C131" s="123">
        <f t="shared" si="8"/>
        <v>58.03</v>
      </c>
      <c r="D131" s="123">
        <f t="shared" si="9"/>
        <v>53.88</v>
      </c>
      <c r="E131" s="123">
        <v>6.3</v>
      </c>
      <c r="F131" s="123">
        <f t="shared" si="10"/>
        <v>13.07</v>
      </c>
      <c r="G131" s="123">
        <v>4.4800000000000004</v>
      </c>
      <c r="H131" s="123">
        <v>4.59</v>
      </c>
      <c r="I131" s="123">
        <v>4</v>
      </c>
      <c r="J131" s="123">
        <v>6.46</v>
      </c>
      <c r="K131" s="123">
        <v>6.42</v>
      </c>
      <c r="L131" s="123">
        <f t="shared" si="11"/>
        <v>21.630000000000003</v>
      </c>
      <c r="M131" s="123">
        <v>4.62</v>
      </c>
      <c r="N131" s="123">
        <v>7.94</v>
      </c>
      <c r="O131" s="123">
        <v>9.07</v>
      </c>
      <c r="P131" s="123">
        <v>4.1500000000000004</v>
      </c>
    </row>
    <row r="132" spans="1:16" s="101" customFormat="1" ht="90">
      <c r="A132" s="101">
        <v>181</v>
      </c>
      <c r="B132" s="102" t="s">
        <v>286</v>
      </c>
      <c r="C132" s="123">
        <f t="shared" si="8"/>
        <v>61.64</v>
      </c>
      <c r="D132" s="123">
        <f t="shared" si="9"/>
        <v>57.550000000000004</v>
      </c>
      <c r="E132" s="123">
        <v>6.84</v>
      </c>
      <c r="F132" s="123">
        <f t="shared" si="10"/>
        <v>13.69</v>
      </c>
      <c r="G132" s="123">
        <v>4.83</v>
      </c>
      <c r="H132" s="123">
        <v>4.5999999999999996</v>
      </c>
      <c r="I132" s="123">
        <v>4.26</v>
      </c>
      <c r="J132" s="123">
        <v>6.73</v>
      </c>
      <c r="K132" s="123">
        <v>6.83</v>
      </c>
      <c r="L132" s="123">
        <f t="shared" si="11"/>
        <v>23.46</v>
      </c>
      <c r="M132" s="123">
        <v>4.88</v>
      </c>
      <c r="N132" s="123">
        <v>8.77</v>
      </c>
      <c r="O132" s="123">
        <v>9.81</v>
      </c>
      <c r="P132" s="123">
        <v>4.09</v>
      </c>
    </row>
    <row r="133" spans="1:16" s="101" customFormat="1" ht="75">
      <c r="A133" s="101">
        <v>182</v>
      </c>
      <c r="B133" s="102" t="s">
        <v>287</v>
      </c>
      <c r="C133" s="123">
        <f t="shared" si="8"/>
        <v>50.820000000000007</v>
      </c>
      <c r="D133" s="123">
        <f t="shared" si="9"/>
        <v>47.150000000000006</v>
      </c>
      <c r="E133" s="123">
        <v>5.56</v>
      </c>
      <c r="F133" s="123">
        <f t="shared" si="10"/>
        <v>12.049999999999999</v>
      </c>
      <c r="G133" s="123">
        <v>4.17</v>
      </c>
      <c r="H133" s="123">
        <v>4.4400000000000004</v>
      </c>
      <c r="I133" s="123">
        <v>3.44</v>
      </c>
      <c r="J133" s="123">
        <v>5.25</v>
      </c>
      <c r="K133" s="123">
        <v>5.94</v>
      </c>
      <c r="L133" s="123">
        <f t="shared" si="11"/>
        <v>18.350000000000001</v>
      </c>
      <c r="M133" s="123">
        <v>4.41</v>
      </c>
      <c r="N133" s="123">
        <v>6.59</v>
      </c>
      <c r="O133" s="123">
        <v>7.35</v>
      </c>
      <c r="P133" s="123">
        <v>3.67</v>
      </c>
    </row>
    <row r="134" spans="1:16" s="101" customFormat="1" ht="90">
      <c r="A134" s="101">
        <v>183</v>
      </c>
      <c r="B134" s="102" t="s">
        <v>288</v>
      </c>
      <c r="C134" s="123">
        <f t="shared" si="8"/>
        <v>61.44</v>
      </c>
      <c r="D134" s="123">
        <f t="shared" si="9"/>
        <v>56.8</v>
      </c>
      <c r="E134" s="123">
        <v>6.62</v>
      </c>
      <c r="F134" s="123">
        <f t="shared" si="10"/>
        <v>14.440000000000001</v>
      </c>
      <c r="G134" s="123">
        <v>4.79</v>
      </c>
      <c r="H134" s="123">
        <v>4.83</v>
      </c>
      <c r="I134" s="123">
        <v>4.82</v>
      </c>
      <c r="J134" s="123">
        <v>6.61</v>
      </c>
      <c r="K134" s="123">
        <v>6.66</v>
      </c>
      <c r="L134" s="123">
        <f t="shared" si="11"/>
        <v>22.47</v>
      </c>
      <c r="M134" s="123">
        <v>4.79</v>
      </c>
      <c r="N134" s="123">
        <v>8.43</v>
      </c>
      <c r="O134" s="123">
        <v>9.25</v>
      </c>
      <c r="P134" s="123">
        <v>4.6399999999999997</v>
      </c>
    </row>
    <row r="135" spans="1:16" s="101" customFormat="1" ht="75">
      <c r="A135" s="101">
        <v>184</v>
      </c>
      <c r="B135" s="102" t="s">
        <v>289</v>
      </c>
      <c r="C135" s="123">
        <f t="shared" si="8"/>
        <v>59.14</v>
      </c>
      <c r="D135" s="123">
        <f t="shared" si="9"/>
        <v>54.68</v>
      </c>
      <c r="E135" s="123">
        <v>6.33</v>
      </c>
      <c r="F135" s="123">
        <f t="shared" si="10"/>
        <v>13.899999999999999</v>
      </c>
      <c r="G135" s="123">
        <v>4.7699999999999996</v>
      </c>
      <c r="H135" s="123">
        <v>4.8099999999999996</v>
      </c>
      <c r="I135" s="123">
        <v>4.32</v>
      </c>
      <c r="J135" s="123">
        <v>6.37</v>
      </c>
      <c r="K135" s="123">
        <v>6.19</v>
      </c>
      <c r="L135" s="123">
        <f t="shared" si="11"/>
        <v>21.89</v>
      </c>
      <c r="M135" s="123">
        <v>4.7300000000000004</v>
      </c>
      <c r="N135" s="123">
        <v>7.94</v>
      </c>
      <c r="O135" s="123">
        <v>9.2200000000000006</v>
      </c>
      <c r="P135" s="123">
        <v>4.46</v>
      </c>
    </row>
    <row r="136" spans="1:16" s="101" customFormat="1" ht="75">
      <c r="A136" s="101">
        <v>185</v>
      </c>
      <c r="B136" s="102" t="s">
        <v>109</v>
      </c>
      <c r="C136" s="123">
        <f t="shared" si="8"/>
        <v>61.37</v>
      </c>
      <c r="D136" s="123">
        <f t="shared" si="9"/>
        <v>56.75</v>
      </c>
      <c r="E136" s="123">
        <v>6.65</v>
      </c>
      <c r="F136" s="123">
        <f t="shared" si="10"/>
        <v>14.370000000000001</v>
      </c>
      <c r="G136" s="123">
        <v>4.8899999999999997</v>
      </c>
      <c r="H136" s="123">
        <v>4.82</v>
      </c>
      <c r="I136" s="123">
        <v>4.66</v>
      </c>
      <c r="J136" s="123">
        <v>6.59</v>
      </c>
      <c r="K136" s="123">
        <v>6.71</v>
      </c>
      <c r="L136" s="123">
        <f t="shared" si="11"/>
        <v>22.43</v>
      </c>
      <c r="M136" s="123">
        <v>4.82</v>
      </c>
      <c r="N136" s="123">
        <v>8.34</v>
      </c>
      <c r="O136" s="123">
        <v>9.27</v>
      </c>
      <c r="P136" s="123">
        <v>4.62</v>
      </c>
    </row>
    <row r="137" spans="1:16" s="101" customFormat="1" ht="90">
      <c r="A137" s="101">
        <v>186</v>
      </c>
      <c r="B137" s="102" t="s">
        <v>290</v>
      </c>
      <c r="C137" s="123">
        <f t="shared" si="8"/>
        <v>62.04</v>
      </c>
      <c r="D137" s="123">
        <f t="shared" si="9"/>
        <v>57.28</v>
      </c>
      <c r="E137" s="123">
        <v>6.6</v>
      </c>
      <c r="F137" s="123">
        <f t="shared" si="10"/>
        <v>14.34</v>
      </c>
      <c r="G137" s="123">
        <v>4.91</v>
      </c>
      <c r="H137" s="123">
        <v>4.93</v>
      </c>
      <c r="I137" s="123">
        <v>4.5</v>
      </c>
      <c r="J137" s="123">
        <v>6.69</v>
      </c>
      <c r="K137" s="123">
        <v>6.69</v>
      </c>
      <c r="L137" s="123">
        <f t="shared" si="11"/>
        <v>22.96</v>
      </c>
      <c r="M137" s="123">
        <v>4.9000000000000004</v>
      </c>
      <c r="N137" s="123">
        <v>8.4</v>
      </c>
      <c r="O137" s="123">
        <v>9.66</v>
      </c>
      <c r="P137" s="123">
        <v>4.76</v>
      </c>
    </row>
    <row r="138" spans="1:16" s="101" customFormat="1" ht="75">
      <c r="A138" s="101">
        <v>187</v>
      </c>
      <c r="B138" s="102" t="s">
        <v>110</v>
      </c>
      <c r="C138" s="123">
        <f t="shared" si="8"/>
        <v>54.96</v>
      </c>
      <c r="D138" s="123">
        <f t="shared" si="9"/>
        <v>50.78</v>
      </c>
      <c r="E138" s="123">
        <v>6.26</v>
      </c>
      <c r="F138" s="123">
        <f t="shared" si="10"/>
        <v>12.66</v>
      </c>
      <c r="G138" s="123">
        <v>3.79</v>
      </c>
      <c r="H138" s="123">
        <v>4.74</v>
      </c>
      <c r="I138" s="123">
        <v>4.13</v>
      </c>
      <c r="J138" s="123">
        <v>5.99</v>
      </c>
      <c r="K138" s="123">
        <v>6.32</v>
      </c>
      <c r="L138" s="123">
        <f t="shared" si="11"/>
        <v>19.55</v>
      </c>
      <c r="M138" s="123">
        <v>4.3600000000000003</v>
      </c>
      <c r="N138" s="123">
        <v>6.72</v>
      </c>
      <c r="O138" s="123">
        <v>8.4700000000000006</v>
      </c>
      <c r="P138" s="123">
        <v>4.18</v>
      </c>
    </row>
    <row r="139" spans="1:16" s="101" customFormat="1" ht="90">
      <c r="A139" s="101">
        <v>188</v>
      </c>
      <c r="B139" s="102" t="s">
        <v>111</v>
      </c>
      <c r="C139" s="123">
        <f t="shared" si="8"/>
        <v>62.76</v>
      </c>
      <c r="D139" s="123">
        <f t="shared" si="9"/>
        <v>58.46</v>
      </c>
      <c r="E139" s="123">
        <v>6.84</v>
      </c>
      <c r="F139" s="123">
        <f t="shared" si="10"/>
        <v>14.41</v>
      </c>
      <c r="G139" s="123">
        <v>4.92</v>
      </c>
      <c r="H139" s="123">
        <v>4.83</v>
      </c>
      <c r="I139" s="123">
        <v>4.66</v>
      </c>
      <c r="J139" s="123">
        <v>6.8</v>
      </c>
      <c r="K139" s="123">
        <v>6.94</v>
      </c>
      <c r="L139" s="123">
        <f t="shared" si="11"/>
        <v>23.47</v>
      </c>
      <c r="M139" s="123">
        <v>4.97</v>
      </c>
      <c r="N139" s="123">
        <v>8.68</v>
      </c>
      <c r="O139" s="123">
        <v>9.82</v>
      </c>
      <c r="P139" s="123">
        <v>4.3</v>
      </c>
    </row>
    <row r="140" spans="1:16" s="101" customFormat="1" ht="90">
      <c r="A140" s="101">
        <v>189</v>
      </c>
      <c r="B140" s="102" t="s">
        <v>112</v>
      </c>
      <c r="C140" s="123">
        <f t="shared" si="8"/>
        <v>59.099999999999994</v>
      </c>
      <c r="D140" s="123">
        <f t="shared" si="9"/>
        <v>55.169999999999995</v>
      </c>
      <c r="E140" s="123">
        <v>6.46</v>
      </c>
      <c r="F140" s="123">
        <f t="shared" si="10"/>
        <v>13.49</v>
      </c>
      <c r="G140" s="123">
        <v>4.55</v>
      </c>
      <c r="H140" s="123">
        <v>4.71</v>
      </c>
      <c r="I140" s="123">
        <v>4.2300000000000004</v>
      </c>
      <c r="J140" s="123">
        <v>6.5</v>
      </c>
      <c r="K140" s="123">
        <v>6.74</v>
      </c>
      <c r="L140" s="123">
        <f t="shared" si="11"/>
        <v>21.979999999999997</v>
      </c>
      <c r="M140" s="123">
        <v>4.79</v>
      </c>
      <c r="N140" s="123">
        <v>7.93</v>
      </c>
      <c r="O140" s="123">
        <v>9.26</v>
      </c>
      <c r="P140" s="123">
        <v>3.93</v>
      </c>
    </row>
    <row r="141" spans="1:16" s="101" customFormat="1" ht="75">
      <c r="A141" s="101">
        <v>190</v>
      </c>
      <c r="B141" s="102" t="s">
        <v>113</v>
      </c>
      <c r="C141" s="123">
        <f t="shared" si="8"/>
        <v>58.890000000000008</v>
      </c>
      <c r="D141" s="123">
        <f t="shared" si="9"/>
        <v>55.540000000000006</v>
      </c>
      <c r="E141" s="123">
        <v>6.96</v>
      </c>
      <c r="F141" s="123">
        <f t="shared" si="10"/>
        <v>12.16</v>
      </c>
      <c r="G141" s="123">
        <v>5</v>
      </c>
      <c r="H141" s="123">
        <v>4.46</v>
      </c>
      <c r="I141" s="123">
        <v>2.7</v>
      </c>
      <c r="J141" s="123">
        <v>6.65</v>
      </c>
      <c r="K141" s="123">
        <v>6.99</v>
      </c>
      <c r="L141" s="123">
        <f t="shared" si="11"/>
        <v>22.78</v>
      </c>
      <c r="M141" s="123">
        <v>4.99</v>
      </c>
      <c r="N141" s="123">
        <v>8.52</v>
      </c>
      <c r="O141" s="123">
        <v>9.27</v>
      </c>
      <c r="P141" s="123">
        <v>3.35</v>
      </c>
    </row>
    <row r="142" spans="1:16" s="101" customFormat="1" ht="75">
      <c r="A142" s="101">
        <v>191</v>
      </c>
      <c r="B142" s="102" t="s">
        <v>114</v>
      </c>
      <c r="C142" s="123">
        <f t="shared" si="8"/>
        <v>61.010000000000005</v>
      </c>
      <c r="D142" s="123">
        <f t="shared" si="9"/>
        <v>56.74</v>
      </c>
      <c r="E142" s="123">
        <v>6.7</v>
      </c>
      <c r="F142" s="123">
        <f t="shared" si="10"/>
        <v>13.860000000000001</v>
      </c>
      <c r="G142" s="123">
        <v>4.87</v>
      </c>
      <c r="H142" s="123">
        <v>4.66</v>
      </c>
      <c r="I142" s="123">
        <v>4.33</v>
      </c>
      <c r="J142" s="123">
        <v>6.69</v>
      </c>
      <c r="K142" s="123">
        <v>6.71</v>
      </c>
      <c r="L142" s="123">
        <f t="shared" si="11"/>
        <v>22.78</v>
      </c>
      <c r="M142" s="123">
        <v>4.9000000000000004</v>
      </c>
      <c r="N142" s="123">
        <v>8.4600000000000009</v>
      </c>
      <c r="O142" s="123">
        <v>9.42</v>
      </c>
      <c r="P142" s="123">
        <v>4.2699999999999996</v>
      </c>
    </row>
    <row r="143" spans="1:16" s="101" customFormat="1" ht="90">
      <c r="A143" s="101">
        <v>192</v>
      </c>
      <c r="B143" s="102" t="s">
        <v>115</v>
      </c>
      <c r="C143" s="123">
        <f t="shared" si="8"/>
        <v>59.410000000000004</v>
      </c>
      <c r="D143" s="123">
        <f t="shared" si="9"/>
        <v>56.2</v>
      </c>
      <c r="E143" s="123">
        <v>6.95</v>
      </c>
      <c r="F143" s="123">
        <f t="shared" si="10"/>
        <v>11.8</v>
      </c>
      <c r="G143" s="123">
        <v>5</v>
      </c>
      <c r="H143" s="123">
        <v>4.59</v>
      </c>
      <c r="I143" s="123">
        <v>2.21</v>
      </c>
      <c r="J143" s="123">
        <v>7</v>
      </c>
      <c r="K143" s="123">
        <v>7</v>
      </c>
      <c r="L143" s="123">
        <f t="shared" si="11"/>
        <v>23.450000000000003</v>
      </c>
      <c r="M143" s="123">
        <v>4.9800000000000004</v>
      </c>
      <c r="N143" s="123">
        <v>8.89</v>
      </c>
      <c r="O143" s="123">
        <v>9.58</v>
      </c>
      <c r="P143" s="123">
        <v>3.21</v>
      </c>
    </row>
    <row r="144" spans="1:16" s="101" customFormat="1" ht="75">
      <c r="A144" s="101">
        <v>193</v>
      </c>
      <c r="B144" s="102" t="s">
        <v>116</v>
      </c>
      <c r="C144" s="123">
        <f t="shared" ref="C144:C199" si="12">SUM(E144,F144,J144,K144,L144,P144)</f>
        <v>56.03</v>
      </c>
      <c r="D144" s="123">
        <f t="shared" ref="D144:D199" si="13">SUM(E144,F144,J144,K144,L144)</f>
        <v>53.72</v>
      </c>
      <c r="E144" s="123">
        <v>6.73</v>
      </c>
      <c r="F144" s="123">
        <f t="shared" ref="F144:F199" si="14">SUM(G144:I144)</f>
        <v>11.299999999999999</v>
      </c>
      <c r="G144" s="123">
        <v>4.67</v>
      </c>
      <c r="H144" s="123">
        <v>4.55</v>
      </c>
      <c r="I144" s="123">
        <v>2.08</v>
      </c>
      <c r="J144" s="123">
        <v>6.72</v>
      </c>
      <c r="K144" s="123">
        <v>6.74</v>
      </c>
      <c r="L144" s="123">
        <f t="shared" ref="L144:L199" si="15">SUM(M144:O144)</f>
        <v>22.23</v>
      </c>
      <c r="M144" s="123">
        <v>4.87</v>
      </c>
      <c r="N144" s="123">
        <v>8.07</v>
      </c>
      <c r="O144" s="123">
        <v>9.2899999999999991</v>
      </c>
      <c r="P144" s="123">
        <v>2.31</v>
      </c>
    </row>
    <row r="145" spans="1:16" s="101" customFormat="1" ht="75">
      <c r="A145" s="101">
        <v>194</v>
      </c>
      <c r="B145" s="102" t="s">
        <v>117</v>
      </c>
      <c r="C145" s="123">
        <f t="shared" si="12"/>
        <v>55.730000000000004</v>
      </c>
      <c r="D145" s="123">
        <f t="shared" si="13"/>
        <v>53.96</v>
      </c>
      <c r="E145" s="123">
        <v>6.77</v>
      </c>
      <c r="F145" s="123">
        <f t="shared" si="14"/>
        <v>11.010000000000002</v>
      </c>
      <c r="G145" s="123">
        <v>4.6100000000000003</v>
      </c>
      <c r="H145" s="123">
        <v>4.76</v>
      </c>
      <c r="I145" s="123">
        <v>1.64</v>
      </c>
      <c r="J145" s="123">
        <v>6.82</v>
      </c>
      <c r="K145" s="123">
        <v>6.89</v>
      </c>
      <c r="L145" s="123">
        <f t="shared" si="15"/>
        <v>22.47</v>
      </c>
      <c r="M145" s="123">
        <v>4.79</v>
      </c>
      <c r="N145" s="123">
        <v>8.3000000000000007</v>
      </c>
      <c r="O145" s="123">
        <v>9.3800000000000008</v>
      </c>
      <c r="P145" s="123">
        <v>1.77</v>
      </c>
    </row>
    <row r="146" spans="1:16" s="101" customFormat="1" ht="75">
      <c r="A146" s="101">
        <v>195</v>
      </c>
      <c r="B146" s="102" t="s">
        <v>118</v>
      </c>
      <c r="C146" s="123">
        <f t="shared" si="12"/>
        <v>59.469999999999992</v>
      </c>
      <c r="D146" s="123">
        <f t="shared" si="13"/>
        <v>56.239999999999995</v>
      </c>
      <c r="E146" s="123">
        <v>7</v>
      </c>
      <c r="F146" s="123">
        <f t="shared" si="14"/>
        <v>11.91</v>
      </c>
      <c r="G146" s="123">
        <v>5</v>
      </c>
      <c r="H146" s="123">
        <v>4.82</v>
      </c>
      <c r="I146" s="123">
        <v>2.09</v>
      </c>
      <c r="J146" s="123">
        <v>6.97</v>
      </c>
      <c r="K146" s="123">
        <v>6.99</v>
      </c>
      <c r="L146" s="123">
        <f t="shared" si="15"/>
        <v>23.37</v>
      </c>
      <c r="M146" s="123">
        <v>4.99</v>
      </c>
      <c r="N146" s="123">
        <v>8.7100000000000009</v>
      </c>
      <c r="O146" s="123">
        <v>9.67</v>
      </c>
      <c r="P146" s="123">
        <v>3.23</v>
      </c>
    </row>
    <row r="147" spans="1:16" s="101" customFormat="1" ht="90">
      <c r="A147" s="101">
        <v>196</v>
      </c>
      <c r="B147" s="102" t="s">
        <v>119</v>
      </c>
      <c r="C147" s="123">
        <f t="shared" si="12"/>
        <v>58.49</v>
      </c>
      <c r="D147" s="123">
        <f t="shared" si="13"/>
        <v>55.160000000000004</v>
      </c>
      <c r="E147" s="123">
        <v>6.79</v>
      </c>
      <c r="F147" s="123">
        <f t="shared" si="14"/>
        <v>11.06</v>
      </c>
      <c r="G147" s="123">
        <v>4.99</v>
      </c>
      <c r="H147" s="123">
        <v>3.91</v>
      </c>
      <c r="I147" s="123">
        <v>2.16</v>
      </c>
      <c r="J147" s="123">
        <v>6.97</v>
      </c>
      <c r="K147" s="123">
        <v>6.99</v>
      </c>
      <c r="L147" s="123">
        <f t="shared" si="15"/>
        <v>23.35</v>
      </c>
      <c r="M147" s="123">
        <v>4.9800000000000004</v>
      </c>
      <c r="N147" s="123">
        <v>8.68</v>
      </c>
      <c r="O147" s="123">
        <v>9.69</v>
      </c>
      <c r="P147" s="123">
        <v>3.33</v>
      </c>
    </row>
    <row r="148" spans="1:16" s="101" customFormat="1" ht="75">
      <c r="A148" s="101">
        <v>197</v>
      </c>
      <c r="B148" s="102" t="s">
        <v>120</v>
      </c>
      <c r="C148" s="123">
        <f t="shared" si="12"/>
        <v>58.19</v>
      </c>
      <c r="D148" s="123">
        <f t="shared" si="13"/>
        <v>55.14</v>
      </c>
      <c r="E148" s="123">
        <v>6.75</v>
      </c>
      <c r="F148" s="123">
        <f t="shared" si="14"/>
        <v>12.719999999999999</v>
      </c>
      <c r="G148" s="123">
        <v>4.97</v>
      </c>
      <c r="H148" s="123">
        <v>4.97</v>
      </c>
      <c r="I148" s="123">
        <v>2.78</v>
      </c>
      <c r="J148" s="123">
        <v>6.69</v>
      </c>
      <c r="K148" s="123">
        <v>6.97</v>
      </c>
      <c r="L148" s="123">
        <f t="shared" si="15"/>
        <v>22.009999999999998</v>
      </c>
      <c r="M148" s="123">
        <v>4.97</v>
      </c>
      <c r="N148" s="123">
        <v>7.94</v>
      </c>
      <c r="O148" s="123">
        <v>9.1</v>
      </c>
      <c r="P148" s="123">
        <v>3.05</v>
      </c>
    </row>
    <row r="149" spans="1:16" s="101" customFormat="1" ht="75">
      <c r="A149" s="101">
        <v>198</v>
      </c>
      <c r="B149" s="102" t="s">
        <v>121</v>
      </c>
      <c r="C149" s="123">
        <f t="shared" si="12"/>
        <v>55.98</v>
      </c>
      <c r="D149" s="123">
        <f t="shared" si="13"/>
        <v>52.33</v>
      </c>
      <c r="E149" s="123">
        <v>6.51</v>
      </c>
      <c r="F149" s="123">
        <f t="shared" si="14"/>
        <v>11.309999999999999</v>
      </c>
      <c r="G149" s="123">
        <v>4.66</v>
      </c>
      <c r="H149" s="123">
        <v>4.7699999999999996</v>
      </c>
      <c r="I149" s="123">
        <v>1.88</v>
      </c>
      <c r="J149" s="123">
        <v>6.34</v>
      </c>
      <c r="K149" s="123">
        <v>6.55</v>
      </c>
      <c r="L149" s="123">
        <f t="shared" si="15"/>
        <v>21.619999999999997</v>
      </c>
      <c r="M149" s="123">
        <v>4.66</v>
      </c>
      <c r="N149" s="123">
        <v>7.52</v>
      </c>
      <c r="O149" s="123">
        <v>9.44</v>
      </c>
      <c r="P149" s="123">
        <v>3.65</v>
      </c>
    </row>
    <row r="150" spans="1:16" s="101" customFormat="1" ht="90">
      <c r="A150" s="101">
        <v>199</v>
      </c>
      <c r="B150" s="102" t="s">
        <v>122</v>
      </c>
      <c r="C150" s="123">
        <f t="shared" si="12"/>
        <v>58.33</v>
      </c>
      <c r="D150" s="123">
        <f t="shared" si="13"/>
        <v>55.62</v>
      </c>
      <c r="E150" s="123">
        <v>7</v>
      </c>
      <c r="F150" s="123">
        <f t="shared" si="14"/>
        <v>11.41</v>
      </c>
      <c r="G150" s="123">
        <v>5</v>
      </c>
      <c r="H150" s="123">
        <v>4.18</v>
      </c>
      <c r="I150" s="123">
        <v>2.23</v>
      </c>
      <c r="J150" s="123">
        <v>6.99</v>
      </c>
      <c r="K150" s="123">
        <v>7</v>
      </c>
      <c r="L150" s="123">
        <f t="shared" si="15"/>
        <v>23.22</v>
      </c>
      <c r="M150" s="123">
        <v>4.99</v>
      </c>
      <c r="N150" s="123">
        <v>8.68</v>
      </c>
      <c r="O150" s="123">
        <v>9.5500000000000007</v>
      </c>
      <c r="P150" s="123">
        <v>2.71</v>
      </c>
    </row>
    <row r="151" spans="1:16" s="101" customFormat="1" ht="90">
      <c r="A151" s="101">
        <v>200</v>
      </c>
      <c r="B151" s="102" t="s">
        <v>123</v>
      </c>
      <c r="C151" s="123">
        <f t="shared" si="12"/>
        <v>59.879999999999995</v>
      </c>
      <c r="D151" s="123">
        <f t="shared" si="13"/>
        <v>56.429999999999993</v>
      </c>
      <c r="E151" s="123">
        <v>6.86</v>
      </c>
      <c r="F151" s="123">
        <f t="shared" si="14"/>
        <v>12.259999999999998</v>
      </c>
      <c r="G151" s="123">
        <v>4.93</v>
      </c>
      <c r="H151" s="123">
        <v>4.88</v>
      </c>
      <c r="I151" s="123">
        <v>2.4500000000000002</v>
      </c>
      <c r="J151" s="123">
        <v>6.95</v>
      </c>
      <c r="K151" s="123">
        <v>6.95</v>
      </c>
      <c r="L151" s="123">
        <f t="shared" si="15"/>
        <v>23.41</v>
      </c>
      <c r="M151" s="123">
        <v>4.97</v>
      </c>
      <c r="N151" s="123">
        <v>8.74</v>
      </c>
      <c r="O151" s="123">
        <v>9.6999999999999993</v>
      </c>
      <c r="P151" s="123">
        <v>3.45</v>
      </c>
    </row>
    <row r="152" spans="1:16" s="101" customFormat="1" ht="105">
      <c r="A152" s="101">
        <v>201</v>
      </c>
      <c r="B152" s="102" t="s">
        <v>124</v>
      </c>
      <c r="C152" s="123">
        <f t="shared" si="12"/>
        <v>63.539999999999992</v>
      </c>
      <c r="D152" s="123">
        <f t="shared" si="13"/>
        <v>58.709999999999994</v>
      </c>
      <c r="E152" s="123">
        <v>6.9</v>
      </c>
      <c r="F152" s="123">
        <f t="shared" si="14"/>
        <v>14.579999999999998</v>
      </c>
      <c r="G152" s="123">
        <v>4.95</v>
      </c>
      <c r="H152" s="123">
        <v>4.93</v>
      </c>
      <c r="I152" s="123">
        <v>4.7</v>
      </c>
      <c r="J152" s="123">
        <v>6.87</v>
      </c>
      <c r="K152" s="123">
        <v>6.88</v>
      </c>
      <c r="L152" s="123">
        <f t="shared" si="15"/>
        <v>23.48</v>
      </c>
      <c r="M152" s="123">
        <v>4.9400000000000004</v>
      </c>
      <c r="N152" s="123">
        <v>8.75</v>
      </c>
      <c r="O152" s="123">
        <v>9.7899999999999991</v>
      </c>
      <c r="P152" s="123">
        <v>4.83</v>
      </c>
    </row>
    <row r="153" spans="1:16" s="101" customFormat="1" ht="90">
      <c r="A153" s="101">
        <v>202</v>
      </c>
      <c r="B153" s="102" t="s">
        <v>291</v>
      </c>
      <c r="C153" s="123">
        <f t="shared" si="12"/>
        <v>60.070000000000007</v>
      </c>
      <c r="D153" s="123">
        <f t="shared" si="13"/>
        <v>56.870000000000005</v>
      </c>
      <c r="E153" s="123">
        <v>6.62</v>
      </c>
      <c r="F153" s="123">
        <f t="shared" si="14"/>
        <v>13.6</v>
      </c>
      <c r="G153" s="123">
        <v>4.91</v>
      </c>
      <c r="H153" s="123">
        <v>4.93</v>
      </c>
      <c r="I153" s="123">
        <v>3.76</v>
      </c>
      <c r="J153" s="123">
        <v>6.87</v>
      </c>
      <c r="K153" s="123">
        <v>6.86</v>
      </c>
      <c r="L153" s="123">
        <f t="shared" si="15"/>
        <v>22.92</v>
      </c>
      <c r="M153" s="123">
        <v>4.8600000000000003</v>
      </c>
      <c r="N153" s="123">
        <v>8.4700000000000006</v>
      </c>
      <c r="O153" s="123">
        <v>9.59</v>
      </c>
      <c r="P153" s="123">
        <v>3.2</v>
      </c>
    </row>
    <row r="154" spans="1:16" s="101" customFormat="1" ht="75">
      <c r="A154" s="101">
        <v>203</v>
      </c>
      <c r="B154" s="102" t="s">
        <v>125</v>
      </c>
      <c r="C154" s="123">
        <f t="shared" si="12"/>
        <v>57.71</v>
      </c>
      <c r="D154" s="123">
        <f t="shared" si="13"/>
        <v>53.77</v>
      </c>
      <c r="E154" s="123">
        <v>6.58</v>
      </c>
      <c r="F154" s="123">
        <f t="shared" si="14"/>
        <v>12.669999999999998</v>
      </c>
      <c r="G154" s="123">
        <v>4.6399999999999997</v>
      </c>
      <c r="H154" s="123">
        <v>4.6500000000000004</v>
      </c>
      <c r="I154" s="123">
        <v>3.38</v>
      </c>
      <c r="J154" s="123">
        <v>6.52</v>
      </c>
      <c r="K154" s="123">
        <v>6.54</v>
      </c>
      <c r="L154" s="123">
        <f t="shared" si="15"/>
        <v>21.46</v>
      </c>
      <c r="M154" s="123">
        <v>4.68</v>
      </c>
      <c r="N154" s="123">
        <v>7.91</v>
      </c>
      <c r="O154" s="123">
        <v>8.8699999999999992</v>
      </c>
      <c r="P154" s="123">
        <v>3.94</v>
      </c>
    </row>
    <row r="155" spans="1:16" s="101" customFormat="1" ht="75">
      <c r="A155" s="101">
        <v>204</v>
      </c>
      <c r="B155" s="102" t="s">
        <v>292</v>
      </c>
      <c r="C155" s="123">
        <f t="shared" si="12"/>
        <v>60.530000000000008</v>
      </c>
      <c r="D155" s="123">
        <f t="shared" si="13"/>
        <v>55.990000000000009</v>
      </c>
      <c r="E155" s="123">
        <v>6.52</v>
      </c>
      <c r="F155" s="123">
        <f t="shared" si="14"/>
        <v>13.9</v>
      </c>
      <c r="G155" s="123">
        <v>4.78</v>
      </c>
      <c r="H155" s="123">
        <v>4.62</v>
      </c>
      <c r="I155" s="123">
        <v>4.5</v>
      </c>
      <c r="J155" s="123">
        <v>6.49</v>
      </c>
      <c r="K155" s="123">
        <v>6.63</v>
      </c>
      <c r="L155" s="123">
        <f t="shared" si="15"/>
        <v>22.450000000000003</v>
      </c>
      <c r="M155" s="123">
        <v>4.8099999999999996</v>
      </c>
      <c r="N155" s="123">
        <v>8.31</v>
      </c>
      <c r="O155" s="123">
        <v>9.33</v>
      </c>
      <c r="P155" s="123">
        <v>4.54</v>
      </c>
    </row>
    <row r="156" spans="1:16" s="101" customFormat="1" ht="75">
      <c r="A156" s="101">
        <v>205</v>
      </c>
      <c r="B156" s="102" t="s">
        <v>293</v>
      </c>
      <c r="C156" s="123">
        <f t="shared" si="12"/>
        <v>62.24</v>
      </c>
      <c r="D156" s="123">
        <f t="shared" si="13"/>
        <v>57.54</v>
      </c>
      <c r="E156" s="123">
        <v>6.75</v>
      </c>
      <c r="F156" s="123">
        <f t="shared" si="14"/>
        <v>14.330000000000002</v>
      </c>
      <c r="G156" s="123">
        <v>4.78</v>
      </c>
      <c r="H156" s="123">
        <v>4.82</v>
      </c>
      <c r="I156" s="123">
        <v>4.7300000000000004</v>
      </c>
      <c r="J156" s="123">
        <v>6.7</v>
      </c>
      <c r="K156" s="123">
        <v>6.77</v>
      </c>
      <c r="L156" s="123">
        <f t="shared" si="15"/>
        <v>22.990000000000002</v>
      </c>
      <c r="M156" s="123">
        <v>4.8899999999999997</v>
      </c>
      <c r="N156" s="123">
        <v>8.48</v>
      </c>
      <c r="O156" s="123">
        <v>9.6199999999999992</v>
      </c>
      <c r="P156" s="123">
        <v>4.7</v>
      </c>
    </row>
    <row r="157" spans="1:16" s="101" customFormat="1" ht="75">
      <c r="A157" s="101">
        <v>206</v>
      </c>
      <c r="B157" s="102" t="s">
        <v>294</v>
      </c>
      <c r="C157" s="123">
        <f t="shared" si="12"/>
        <v>51.52</v>
      </c>
      <c r="D157" s="123">
        <f t="shared" si="13"/>
        <v>48.56</v>
      </c>
      <c r="E157" s="123">
        <v>5.89</v>
      </c>
      <c r="F157" s="123">
        <f t="shared" si="14"/>
        <v>11.75</v>
      </c>
      <c r="G157" s="123">
        <v>4.05</v>
      </c>
      <c r="H157" s="123">
        <v>4.34</v>
      </c>
      <c r="I157" s="123">
        <v>3.36</v>
      </c>
      <c r="J157" s="123">
        <v>6.08</v>
      </c>
      <c r="K157" s="123">
        <v>6.3</v>
      </c>
      <c r="L157" s="123">
        <f t="shared" si="15"/>
        <v>18.54</v>
      </c>
      <c r="M157" s="123">
        <v>4.4400000000000004</v>
      </c>
      <c r="N157" s="123">
        <v>6.65</v>
      </c>
      <c r="O157" s="123">
        <v>7.45</v>
      </c>
      <c r="P157" s="123">
        <v>2.96</v>
      </c>
    </row>
    <row r="158" spans="1:16" s="101" customFormat="1" ht="75">
      <c r="A158" s="101">
        <v>207</v>
      </c>
      <c r="B158" s="102" t="s">
        <v>295</v>
      </c>
      <c r="C158" s="123">
        <f t="shared" si="12"/>
        <v>62.91</v>
      </c>
      <c r="D158" s="123">
        <f t="shared" si="13"/>
        <v>58.08</v>
      </c>
      <c r="E158" s="123">
        <v>6.72</v>
      </c>
      <c r="F158" s="123">
        <f t="shared" si="14"/>
        <v>14.229999999999999</v>
      </c>
      <c r="G158" s="123">
        <v>4.72</v>
      </c>
      <c r="H158" s="123">
        <v>4.84</v>
      </c>
      <c r="I158" s="123">
        <v>4.67</v>
      </c>
      <c r="J158" s="123">
        <v>6.79</v>
      </c>
      <c r="K158" s="123">
        <v>6.93</v>
      </c>
      <c r="L158" s="123">
        <f t="shared" si="15"/>
        <v>23.41</v>
      </c>
      <c r="M158" s="123">
        <v>4.96</v>
      </c>
      <c r="N158" s="123">
        <v>8.52</v>
      </c>
      <c r="O158" s="123">
        <v>9.93</v>
      </c>
      <c r="P158" s="123">
        <v>4.83</v>
      </c>
    </row>
    <row r="159" spans="1:16" s="101" customFormat="1" ht="75">
      <c r="A159" s="101">
        <v>208</v>
      </c>
      <c r="B159" s="102" t="s">
        <v>296</v>
      </c>
      <c r="C159" s="123">
        <f t="shared" si="12"/>
        <v>60.069999999999993</v>
      </c>
      <c r="D159" s="123">
        <f t="shared" si="13"/>
        <v>55.519999999999996</v>
      </c>
      <c r="E159" s="123">
        <v>6.58</v>
      </c>
      <c r="F159" s="123">
        <f t="shared" si="14"/>
        <v>13.280000000000001</v>
      </c>
      <c r="G159" s="123">
        <v>4.75</v>
      </c>
      <c r="H159" s="123">
        <v>4.8</v>
      </c>
      <c r="I159" s="123">
        <v>3.73</v>
      </c>
      <c r="J159" s="123">
        <v>6.56</v>
      </c>
      <c r="K159" s="123">
        <v>6.64</v>
      </c>
      <c r="L159" s="123">
        <f t="shared" si="15"/>
        <v>22.46</v>
      </c>
      <c r="M159" s="123">
        <v>4.8499999999999996</v>
      </c>
      <c r="N159" s="123">
        <v>8.19</v>
      </c>
      <c r="O159" s="123">
        <v>9.42</v>
      </c>
      <c r="P159" s="123">
        <v>4.55</v>
      </c>
    </row>
    <row r="160" spans="1:16" s="101" customFormat="1" ht="75">
      <c r="A160" s="101">
        <v>209</v>
      </c>
      <c r="B160" s="102" t="s">
        <v>297</v>
      </c>
      <c r="C160" s="123">
        <f t="shared" si="12"/>
        <v>59.209999999999994</v>
      </c>
      <c r="D160" s="123">
        <f t="shared" si="13"/>
        <v>54.849999999999994</v>
      </c>
      <c r="E160" s="123">
        <v>6.44</v>
      </c>
      <c r="F160" s="123">
        <f t="shared" si="14"/>
        <v>13.72</v>
      </c>
      <c r="G160" s="123">
        <v>4.7</v>
      </c>
      <c r="H160" s="123">
        <v>4.6100000000000003</v>
      </c>
      <c r="I160" s="123">
        <v>4.41</v>
      </c>
      <c r="J160" s="123">
        <v>6.49</v>
      </c>
      <c r="K160" s="123">
        <v>6.71</v>
      </c>
      <c r="L160" s="123">
        <f t="shared" si="15"/>
        <v>21.49</v>
      </c>
      <c r="M160" s="123">
        <v>4.6500000000000004</v>
      </c>
      <c r="N160" s="123">
        <v>7.8</v>
      </c>
      <c r="O160" s="123">
        <v>9.0399999999999991</v>
      </c>
      <c r="P160" s="123">
        <v>4.3600000000000003</v>
      </c>
    </row>
    <row r="161" spans="1:16" s="101" customFormat="1" ht="75">
      <c r="A161" s="101">
        <v>210</v>
      </c>
      <c r="B161" s="102" t="s">
        <v>298</v>
      </c>
      <c r="C161" s="123">
        <f t="shared" si="12"/>
        <v>63.199999999999996</v>
      </c>
      <c r="D161" s="123">
        <f t="shared" si="13"/>
        <v>58.209999999999994</v>
      </c>
      <c r="E161" s="123">
        <v>6.6</v>
      </c>
      <c r="F161" s="123">
        <f t="shared" si="14"/>
        <v>14.809999999999999</v>
      </c>
      <c r="G161" s="123">
        <v>5</v>
      </c>
      <c r="H161" s="123">
        <v>5</v>
      </c>
      <c r="I161" s="123">
        <v>4.8099999999999996</v>
      </c>
      <c r="J161" s="123">
        <v>6.22</v>
      </c>
      <c r="K161" s="123">
        <v>6.8</v>
      </c>
      <c r="L161" s="123">
        <f t="shared" si="15"/>
        <v>23.78</v>
      </c>
      <c r="M161" s="123">
        <v>5</v>
      </c>
      <c r="N161" s="123">
        <v>8.7799999999999994</v>
      </c>
      <c r="O161" s="123">
        <v>10</v>
      </c>
      <c r="P161" s="123">
        <v>4.99</v>
      </c>
    </row>
    <row r="162" spans="1:16" s="101" customFormat="1" ht="75">
      <c r="A162" s="101">
        <v>211</v>
      </c>
      <c r="B162" s="102" t="s">
        <v>299</v>
      </c>
      <c r="C162" s="123">
        <f t="shared" si="12"/>
        <v>62.910000000000004</v>
      </c>
      <c r="D162" s="123">
        <f t="shared" si="13"/>
        <v>58.02</v>
      </c>
      <c r="E162" s="123">
        <v>6.83</v>
      </c>
      <c r="F162" s="123">
        <f t="shared" si="14"/>
        <v>14.16</v>
      </c>
      <c r="G162" s="123">
        <v>4.84</v>
      </c>
      <c r="H162" s="123">
        <v>4.96</v>
      </c>
      <c r="I162" s="123">
        <v>4.3600000000000003</v>
      </c>
      <c r="J162" s="123">
        <v>6.8</v>
      </c>
      <c r="K162" s="123">
        <v>6.88</v>
      </c>
      <c r="L162" s="123">
        <f t="shared" si="15"/>
        <v>23.35</v>
      </c>
      <c r="M162" s="123">
        <v>4.92</v>
      </c>
      <c r="N162" s="123">
        <v>8.65</v>
      </c>
      <c r="O162" s="123">
        <v>9.7799999999999994</v>
      </c>
      <c r="P162" s="123">
        <v>4.8899999999999997</v>
      </c>
    </row>
    <row r="163" spans="1:16" s="101" customFormat="1" ht="75">
      <c r="A163" s="101">
        <v>212</v>
      </c>
      <c r="B163" s="102" t="s">
        <v>300</v>
      </c>
      <c r="C163" s="123">
        <f t="shared" si="12"/>
        <v>59.120000000000005</v>
      </c>
      <c r="D163" s="123">
        <f t="shared" si="13"/>
        <v>54.71</v>
      </c>
      <c r="E163" s="123">
        <v>6.72</v>
      </c>
      <c r="F163" s="123">
        <f t="shared" si="14"/>
        <v>11.95</v>
      </c>
      <c r="G163" s="123">
        <v>4.49</v>
      </c>
      <c r="H163" s="123">
        <v>4.8499999999999996</v>
      </c>
      <c r="I163" s="123">
        <v>2.61</v>
      </c>
      <c r="J163" s="123">
        <v>6.63</v>
      </c>
      <c r="K163" s="123">
        <v>6.89</v>
      </c>
      <c r="L163" s="123">
        <f t="shared" si="15"/>
        <v>22.520000000000003</v>
      </c>
      <c r="M163" s="123">
        <v>4.9400000000000004</v>
      </c>
      <c r="N163" s="123">
        <v>8.14</v>
      </c>
      <c r="O163" s="123">
        <v>9.44</v>
      </c>
      <c r="P163" s="123">
        <v>4.41</v>
      </c>
    </row>
    <row r="164" spans="1:16" s="101" customFormat="1" ht="75">
      <c r="A164" s="101">
        <v>213</v>
      </c>
      <c r="B164" s="102" t="s">
        <v>301</v>
      </c>
      <c r="C164" s="123">
        <f t="shared" si="12"/>
        <v>55.1</v>
      </c>
      <c r="D164" s="123">
        <f t="shared" si="13"/>
        <v>50.86</v>
      </c>
      <c r="E164" s="123">
        <v>6.01</v>
      </c>
      <c r="F164" s="123">
        <f t="shared" si="14"/>
        <v>12.8</v>
      </c>
      <c r="G164" s="123">
        <v>4.2</v>
      </c>
      <c r="H164" s="123">
        <v>4.4000000000000004</v>
      </c>
      <c r="I164" s="123">
        <v>4.2</v>
      </c>
      <c r="J164" s="123">
        <v>5.9</v>
      </c>
      <c r="K164" s="123">
        <v>5.92</v>
      </c>
      <c r="L164" s="123">
        <f t="shared" si="15"/>
        <v>20.23</v>
      </c>
      <c r="M164" s="123">
        <v>4.4800000000000004</v>
      </c>
      <c r="N164" s="123">
        <v>7.51</v>
      </c>
      <c r="O164" s="123">
        <v>8.24</v>
      </c>
      <c r="P164" s="123">
        <v>4.24</v>
      </c>
    </row>
    <row r="165" spans="1:16" s="101" customFormat="1" ht="75">
      <c r="A165" s="101">
        <v>214</v>
      </c>
      <c r="B165" s="102" t="s">
        <v>302</v>
      </c>
      <c r="C165" s="123">
        <f t="shared" si="12"/>
        <v>56.92</v>
      </c>
      <c r="D165" s="123">
        <f t="shared" si="13"/>
        <v>54.730000000000004</v>
      </c>
      <c r="E165" s="123">
        <v>6.63</v>
      </c>
      <c r="F165" s="123">
        <f t="shared" si="14"/>
        <v>11.879999999999999</v>
      </c>
      <c r="G165" s="123">
        <v>4.87</v>
      </c>
      <c r="H165" s="123">
        <v>4.8499999999999996</v>
      </c>
      <c r="I165" s="123">
        <v>2.16</v>
      </c>
      <c r="J165" s="123">
        <v>6.67</v>
      </c>
      <c r="K165" s="123">
        <v>6.75</v>
      </c>
      <c r="L165" s="123">
        <f t="shared" si="15"/>
        <v>22.8</v>
      </c>
      <c r="M165" s="123">
        <v>4.84</v>
      </c>
      <c r="N165" s="123">
        <v>8.41</v>
      </c>
      <c r="O165" s="123">
        <v>9.5500000000000007</v>
      </c>
      <c r="P165" s="123">
        <v>2.19</v>
      </c>
    </row>
    <row r="166" spans="1:16" s="101" customFormat="1" ht="75">
      <c r="A166" s="101">
        <v>215</v>
      </c>
      <c r="B166" s="102" t="s">
        <v>303</v>
      </c>
      <c r="C166" s="123">
        <f t="shared" si="12"/>
        <v>57.310000000000009</v>
      </c>
      <c r="D166" s="123">
        <f t="shared" si="13"/>
        <v>52.850000000000009</v>
      </c>
      <c r="E166" s="123">
        <v>6.61</v>
      </c>
      <c r="F166" s="123">
        <f t="shared" si="14"/>
        <v>10.88</v>
      </c>
      <c r="G166" s="123">
        <v>4.47</v>
      </c>
      <c r="H166" s="123">
        <v>4.8600000000000003</v>
      </c>
      <c r="I166" s="123">
        <v>1.55</v>
      </c>
      <c r="J166" s="123">
        <v>6.5</v>
      </c>
      <c r="K166" s="123">
        <v>6.84</v>
      </c>
      <c r="L166" s="123">
        <f t="shared" si="15"/>
        <v>22.020000000000003</v>
      </c>
      <c r="M166" s="123">
        <v>4.78</v>
      </c>
      <c r="N166" s="123">
        <v>7.93</v>
      </c>
      <c r="O166" s="123">
        <v>9.31</v>
      </c>
      <c r="P166" s="123">
        <v>4.46</v>
      </c>
    </row>
    <row r="167" spans="1:16" s="101" customFormat="1" ht="75">
      <c r="A167" s="101">
        <v>216</v>
      </c>
      <c r="B167" s="102" t="s">
        <v>304</v>
      </c>
      <c r="C167" s="123">
        <f t="shared" si="12"/>
        <v>61.899999999999991</v>
      </c>
      <c r="D167" s="123">
        <f t="shared" si="13"/>
        <v>57.209999999999994</v>
      </c>
      <c r="E167" s="123">
        <v>6.66</v>
      </c>
      <c r="F167" s="123">
        <f t="shared" si="14"/>
        <v>14.139999999999999</v>
      </c>
      <c r="G167" s="123">
        <v>4.8600000000000003</v>
      </c>
      <c r="H167" s="123">
        <v>4.7699999999999996</v>
      </c>
      <c r="I167" s="123">
        <v>4.51</v>
      </c>
      <c r="J167" s="123">
        <v>6.73</v>
      </c>
      <c r="K167" s="123">
        <v>6.71</v>
      </c>
      <c r="L167" s="123">
        <f t="shared" si="15"/>
        <v>22.97</v>
      </c>
      <c r="M167" s="123">
        <v>4.92</v>
      </c>
      <c r="N167" s="123">
        <v>8.51</v>
      </c>
      <c r="O167" s="123">
        <v>9.5399999999999991</v>
      </c>
      <c r="P167" s="123">
        <v>4.6900000000000004</v>
      </c>
    </row>
    <row r="168" spans="1:16" s="101" customFormat="1" ht="75">
      <c r="A168" s="101">
        <v>217</v>
      </c>
      <c r="B168" s="102" t="s">
        <v>305</v>
      </c>
      <c r="C168" s="123">
        <f t="shared" si="12"/>
        <v>53.36</v>
      </c>
      <c r="D168" s="123">
        <f t="shared" si="13"/>
        <v>50</v>
      </c>
      <c r="E168" s="123">
        <v>6.26</v>
      </c>
      <c r="F168" s="123">
        <f t="shared" si="14"/>
        <v>11.07</v>
      </c>
      <c r="G168" s="123">
        <v>3.6</v>
      </c>
      <c r="H168" s="123">
        <v>4.5999999999999996</v>
      </c>
      <c r="I168" s="123">
        <v>2.87</v>
      </c>
      <c r="J168" s="123">
        <v>6.05</v>
      </c>
      <c r="K168" s="123">
        <v>6.41</v>
      </c>
      <c r="L168" s="123">
        <f t="shared" si="15"/>
        <v>20.21</v>
      </c>
      <c r="M168" s="123">
        <v>4.62</v>
      </c>
      <c r="N168" s="123">
        <v>6.7</v>
      </c>
      <c r="O168" s="123">
        <v>8.89</v>
      </c>
      <c r="P168" s="123">
        <v>3.36</v>
      </c>
    </row>
    <row r="169" spans="1:16" s="101" customFormat="1" ht="75">
      <c r="A169" s="101">
        <v>218</v>
      </c>
      <c r="B169" s="102" t="s">
        <v>306</v>
      </c>
      <c r="C169" s="123">
        <f t="shared" si="12"/>
        <v>59.240000000000009</v>
      </c>
      <c r="D169" s="123">
        <f t="shared" si="13"/>
        <v>54.650000000000006</v>
      </c>
      <c r="E169" s="123">
        <v>6.31</v>
      </c>
      <c r="F169" s="123">
        <f t="shared" si="14"/>
        <v>13.71</v>
      </c>
      <c r="G169" s="123">
        <v>4.76</v>
      </c>
      <c r="H169" s="123">
        <v>4.6100000000000003</v>
      </c>
      <c r="I169" s="123">
        <v>4.34</v>
      </c>
      <c r="J169" s="123">
        <v>6.19</v>
      </c>
      <c r="K169" s="123">
        <v>6.49</v>
      </c>
      <c r="L169" s="123">
        <f t="shared" si="15"/>
        <v>21.950000000000003</v>
      </c>
      <c r="M169" s="123">
        <v>4.9000000000000004</v>
      </c>
      <c r="N169" s="123">
        <v>8.1300000000000008</v>
      </c>
      <c r="O169" s="123">
        <v>8.92</v>
      </c>
      <c r="P169" s="123">
        <v>4.59</v>
      </c>
    </row>
    <row r="170" spans="1:16" s="101" customFormat="1" ht="75">
      <c r="A170" s="101">
        <v>219</v>
      </c>
      <c r="B170" s="102" t="s">
        <v>307</v>
      </c>
      <c r="C170" s="123">
        <f t="shared" si="12"/>
        <v>60.289999999999992</v>
      </c>
      <c r="D170" s="123">
        <f t="shared" si="13"/>
        <v>55.739999999999995</v>
      </c>
      <c r="E170" s="123">
        <v>6.52</v>
      </c>
      <c r="F170" s="123">
        <f t="shared" si="14"/>
        <v>14.220000000000002</v>
      </c>
      <c r="G170" s="123">
        <v>4.79</v>
      </c>
      <c r="H170" s="123">
        <v>4.9000000000000004</v>
      </c>
      <c r="I170" s="123">
        <v>4.53</v>
      </c>
      <c r="J170" s="123">
        <v>6.7</v>
      </c>
      <c r="K170" s="123">
        <v>6.46</v>
      </c>
      <c r="L170" s="123">
        <f t="shared" si="15"/>
        <v>21.84</v>
      </c>
      <c r="M170" s="123">
        <v>4.76</v>
      </c>
      <c r="N170" s="123">
        <v>7.91</v>
      </c>
      <c r="O170" s="123">
        <v>9.17</v>
      </c>
      <c r="P170" s="123">
        <v>4.55</v>
      </c>
    </row>
    <row r="171" spans="1:16" s="101" customFormat="1" ht="60">
      <c r="A171" s="101">
        <v>220</v>
      </c>
      <c r="B171" s="102" t="s">
        <v>308</v>
      </c>
      <c r="C171" s="123">
        <f t="shared" si="12"/>
        <v>61.47</v>
      </c>
      <c r="D171" s="123">
        <f t="shared" si="13"/>
        <v>56.81</v>
      </c>
      <c r="E171" s="123">
        <v>6.53</v>
      </c>
      <c r="F171" s="123">
        <f t="shared" si="14"/>
        <v>14.27</v>
      </c>
      <c r="G171" s="123">
        <v>4.8499999999999996</v>
      </c>
      <c r="H171" s="123">
        <v>4.8600000000000003</v>
      </c>
      <c r="I171" s="123">
        <v>4.5599999999999996</v>
      </c>
      <c r="J171" s="123">
        <v>6.58</v>
      </c>
      <c r="K171" s="123">
        <v>6.58</v>
      </c>
      <c r="L171" s="123">
        <f t="shared" si="15"/>
        <v>22.85</v>
      </c>
      <c r="M171" s="123">
        <v>4.83</v>
      </c>
      <c r="N171" s="123">
        <v>8.5299999999999994</v>
      </c>
      <c r="O171" s="123">
        <v>9.49</v>
      </c>
      <c r="P171" s="123">
        <v>4.66</v>
      </c>
    </row>
    <row r="172" spans="1:16" s="101" customFormat="1" ht="75">
      <c r="A172" s="101">
        <v>221</v>
      </c>
      <c r="B172" s="102" t="s">
        <v>126</v>
      </c>
      <c r="C172" s="123">
        <f t="shared" si="12"/>
        <v>57.44</v>
      </c>
      <c r="D172" s="123">
        <f t="shared" si="13"/>
        <v>53.42</v>
      </c>
      <c r="E172" s="123">
        <v>6.24</v>
      </c>
      <c r="F172" s="123">
        <f t="shared" si="14"/>
        <v>13.14</v>
      </c>
      <c r="G172" s="123">
        <v>4.55</v>
      </c>
      <c r="H172" s="123">
        <v>4.4000000000000004</v>
      </c>
      <c r="I172" s="123">
        <v>4.1900000000000004</v>
      </c>
      <c r="J172" s="123">
        <v>6.26</v>
      </c>
      <c r="K172" s="123">
        <v>6.47</v>
      </c>
      <c r="L172" s="123">
        <f t="shared" si="15"/>
        <v>21.310000000000002</v>
      </c>
      <c r="M172" s="123">
        <v>4.49</v>
      </c>
      <c r="N172" s="123">
        <v>7.74</v>
      </c>
      <c r="O172" s="123">
        <v>9.08</v>
      </c>
      <c r="P172" s="123">
        <v>4.0199999999999996</v>
      </c>
    </row>
    <row r="173" spans="1:16" s="101" customFormat="1" ht="90">
      <c r="A173" s="101">
        <v>222</v>
      </c>
      <c r="B173" s="102" t="s">
        <v>127</v>
      </c>
      <c r="C173" s="123">
        <f t="shared" si="12"/>
        <v>53.73</v>
      </c>
      <c r="D173" s="123">
        <f t="shared" si="13"/>
        <v>50.12</v>
      </c>
      <c r="E173" s="123">
        <v>6.05</v>
      </c>
      <c r="F173" s="123">
        <f t="shared" si="14"/>
        <v>11.56</v>
      </c>
      <c r="G173" s="123">
        <v>4.13</v>
      </c>
      <c r="H173" s="123">
        <v>3.69</v>
      </c>
      <c r="I173" s="123">
        <v>3.74</v>
      </c>
      <c r="J173" s="123">
        <v>5.85</v>
      </c>
      <c r="K173" s="123">
        <v>6.08</v>
      </c>
      <c r="L173" s="123">
        <f t="shared" si="15"/>
        <v>20.58</v>
      </c>
      <c r="M173" s="123">
        <v>4.34</v>
      </c>
      <c r="N173" s="123">
        <v>7.57</v>
      </c>
      <c r="O173" s="123">
        <v>8.67</v>
      </c>
      <c r="P173" s="123">
        <v>3.61</v>
      </c>
    </row>
    <row r="174" spans="1:16" s="101" customFormat="1" ht="60">
      <c r="A174" s="101">
        <v>223</v>
      </c>
      <c r="B174" s="102" t="s">
        <v>309</v>
      </c>
      <c r="C174" s="123">
        <f t="shared" si="12"/>
        <v>56.089999999999996</v>
      </c>
      <c r="D174" s="123">
        <f t="shared" si="13"/>
        <v>52.129999999999995</v>
      </c>
      <c r="E174" s="123">
        <v>6.21</v>
      </c>
      <c r="F174" s="123">
        <f t="shared" si="14"/>
        <v>13.049999999999999</v>
      </c>
      <c r="G174" s="123">
        <v>4.41</v>
      </c>
      <c r="H174" s="123">
        <v>4.7</v>
      </c>
      <c r="I174" s="123">
        <v>3.94</v>
      </c>
      <c r="J174" s="123">
        <v>6.2</v>
      </c>
      <c r="K174" s="123">
        <v>5.81</v>
      </c>
      <c r="L174" s="123">
        <f t="shared" si="15"/>
        <v>20.86</v>
      </c>
      <c r="M174" s="123">
        <v>4.51</v>
      </c>
      <c r="N174" s="123">
        <v>7.72</v>
      </c>
      <c r="O174" s="123">
        <v>8.6300000000000008</v>
      </c>
      <c r="P174" s="123">
        <v>3.96</v>
      </c>
    </row>
    <row r="175" spans="1:16" s="101" customFormat="1" ht="75">
      <c r="A175" s="101">
        <v>224</v>
      </c>
      <c r="B175" s="102" t="s">
        <v>310</v>
      </c>
      <c r="C175" s="123">
        <f t="shared" si="12"/>
        <v>60.839999999999996</v>
      </c>
      <c r="D175" s="123">
        <f t="shared" si="13"/>
        <v>57.05</v>
      </c>
      <c r="E175" s="123">
        <v>6.56</v>
      </c>
      <c r="F175" s="123">
        <f t="shared" si="14"/>
        <v>13.98</v>
      </c>
      <c r="G175" s="123">
        <v>4.84</v>
      </c>
      <c r="H175" s="123">
        <v>4.78</v>
      </c>
      <c r="I175" s="123">
        <v>4.3600000000000003</v>
      </c>
      <c r="J175" s="123">
        <v>6.66</v>
      </c>
      <c r="K175" s="123">
        <v>6.81</v>
      </c>
      <c r="L175" s="123">
        <f t="shared" si="15"/>
        <v>23.04</v>
      </c>
      <c r="M175" s="123">
        <v>4.88</v>
      </c>
      <c r="N175" s="123">
        <v>8.5299999999999994</v>
      </c>
      <c r="O175" s="123">
        <v>9.6300000000000008</v>
      </c>
      <c r="P175" s="123">
        <v>3.79</v>
      </c>
    </row>
    <row r="176" spans="1:16" s="101" customFormat="1" ht="60">
      <c r="A176" s="101">
        <v>225</v>
      </c>
      <c r="B176" s="102" t="s">
        <v>311</v>
      </c>
      <c r="C176" s="123">
        <f t="shared" si="12"/>
        <v>60.25</v>
      </c>
      <c r="D176" s="123">
        <f t="shared" si="13"/>
        <v>55.68</v>
      </c>
      <c r="E176" s="123">
        <v>6.41</v>
      </c>
      <c r="F176" s="123">
        <f t="shared" si="14"/>
        <v>14.129999999999999</v>
      </c>
      <c r="G176" s="123">
        <v>4.8600000000000003</v>
      </c>
      <c r="H176" s="123">
        <v>4.88</v>
      </c>
      <c r="I176" s="123">
        <v>4.3899999999999997</v>
      </c>
      <c r="J176" s="123">
        <v>6.54</v>
      </c>
      <c r="K176" s="123">
        <v>6.68</v>
      </c>
      <c r="L176" s="123">
        <f t="shared" si="15"/>
        <v>21.92</v>
      </c>
      <c r="M176" s="123">
        <v>4.76</v>
      </c>
      <c r="N176" s="123">
        <v>7.81</v>
      </c>
      <c r="O176" s="123">
        <v>9.35</v>
      </c>
      <c r="P176" s="123">
        <v>4.57</v>
      </c>
    </row>
    <row r="177" spans="1:16" s="101" customFormat="1" ht="90">
      <c r="A177" s="101">
        <v>226</v>
      </c>
      <c r="B177" s="102" t="s">
        <v>312</v>
      </c>
      <c r="C177" s="123">
        <f t="shared" si="12"/>
        <v>59.070000000000007</v>
      </c>
      <c r="D177" s="123">
        <f t="shared" si="13"/>
        <v>55.230000000000004</v>
      </c>
      <c r="E177" s="123">
        <v>6.4</v>
      </c>
      <c r="F177" s="123">
        <f t="shared" si="14"/>
        <v>13.16</v>
      </c>
      <c r="G177" s="123">
        <v>4.66</v>
      </c>
      <c r="H177" s="123">
        <v>4.16</v>
      </c>
      <c r="I177" s="123">
        <v>4.34</v>
      </c>
      <c r="J177" s="123">
        <v>6.54</v>
      </c>
      <c r="K177" s="123">
        <v>6.78</v>
      </c>
      <c r="L177" s="123">
        <f t="shared" si="15"/>
        <v>22.35</v>
      </c>
      <c r="M177" s="123">
        <v>4.76</v>
      </c>
      <c r="N177" s="123">
        <v>8.3000000000000007</v>
      </c>
      <c r="O177" s="123">
        <v>9.2899999999999991</v>
      </c>
      <c r="P177" s="123">
        <v>3.84</v>
      </c>
    </row>
    <row r="178" spans="1:16" s="101" customFormat="1" ht="75">
      <c r="A178" s="101">
        <v>227</v>
      </c>
      <c r="B178" s="102" t="s">
        <v>128</v>
      </c>
      <c r="C178" s="123">
        <f t="shared" si="12"/>
        <v>55.489999999999995</v>
      </c>
      <c r="D178" s="123">
        <f t="shared" si="13"/>
        <v>51.9</v>
      </c>
      <c r="E178" s="123">
        <v>6</v>
      </c>
      <c r="F178" s="123">
        <f t="shared" si="14"/>
        <v>12.4</v>
      </c>
      <c r="G178" s="123">
        <v>3.71</v>
      </c>
      <c r="H178" s="123">
        <v>4.8600000000000003</v>
      </c>
      <c r="I178" s="123">
        <v>3.83</v>
      </c>
      <c r="J178" s="123">
        <v>6.29</v>
      </c>
      <c r="K178" s="123">
        <v>6.46</v>
      </c>
      <c r="L178" s="123">
        <f t="shared" si="15"/>
        <v>20.75</v>
      </c>
      <c r="M178" s="123">
        <v>4.46</v>
      </c>
      <c r="N178" s="123">
        <v>7.59</v>
      </c>
      <c r="O178" s="123">
        <v>8.6999999999999993</v>
      </c>
      <c r="P178" s="123">
        <v>3.59</v>
      </c>
    </row>
    <row r="179" spans="1:16" s="101" customFormat="1" ht="90">
      <c r="A179" s="101">
        <v>228</v>
      </c>
      <c r="B179" s="102" t="s">
        <v>313</v>
      </c>
      <c r="C179" s="123">
        <f t="shared" si="12"/>
        <v>58.73</v>
      </c>
      <c r="D179" s="123">
        <f t="shared" si="13"/>
        <v>54.059999999999995</v>
      </c>
      <c r="E179" s="123">
        <v>6.38</v>
      </c>
      <c r="F179" s="123">
        <f t="shared" si="14"/>
        <v>14.02</v>
      </c>
      <c r="G179" s="123">
        <v>4.75</v>
      </c>
      <c r="H179" s="123">
        <v>4.79</v>
      </c>
      <c r="I179" s="123">
        <v>4.4800000000000004</v>
      </c>
      <c r="J179" s="123">
        <v>6.26</v>
      </c>
      <c r="K179" s="123">
        <v>6.42</v>
      </c>
      <c r="L179" s="123">
        <f t="shared" si="15"/>
        <v>20.979999999999997</v>
      </c>
      <c r="M179" s="123">
        <v>4.8600000000000003</v>
      </c>
      <c r="N179" s="123">
        <v>7.77</v>
      </c>
      <c r="O179" s="123">
        <v>8.35</v>
      </c>
      <c r="P179" s="123">
        <v>4.67</v>
      </c>
    </row>
    <row r="180" spans="1:16" s="101" customFormat="1" ht="75">
      <c r="A180" s="101">
        <v>229</v>
      </c>
      <c r="B180" s="102" t="s">
        <v>129</v>
      </c>
      <c r="C180" s="123">
        <f t="shared" si="12"/>
        <v>58.889999999999993</v>
      </c>
      <c r="D180" s="123">
        <f t="shared" si="13"/>
        <v>55.099999999999994</v>
      </c>
      <c r="E180" s="123">
        <v>6.56</v>
      </c>
      <c r="F180" s="123">
        <f t="shared" si="14"/>
        <v>12.7</v>
      </c>
      <c r="G180" s="123">
        <v>4.43</v>
      </c>
      <c r="H180" s="123">
        <v>4.16</v>
      </c>
      <c r="I180" s="123">
        <v>4.1100000000000003</v>
      </c>
      <c r="J180" s="123">
        <v>6.54</v>
      </c>
      <c r="K180" s="123">
        <v>6.71</v>
      </c>
      <c r="L180" s="123">
        <f t="shared" si="15"/>
        <v>22.59</v>
      </c>
      <c r="M180" s="123">
        <v>4.71</v>
      </c>
      <c r="N180" s="123">
        <v>8.34</v>
      </c>
      <c r="O180" s="123">
        <v>9.5399999999999991</v>
      </c>
      <c r="P180" s="123">
        <v>3.79</v>
      </c>
    </row>
    <row r="181" spans="1:16" s="101" customFormat="1" ht="75">
      <c r="A181" s="101">
        <v>230</v>
      </c>
      <c r="B181" s="102" t="s">
        <v>130</v>
      </c>
      <c r="C181" s="123">
        <f t="shared" si="12"/>
        <v>61.83</v>
      </c>
      <c r="D181" s="123">
        <f t="shared" si="13"/>
        <v>57.379999999999995</v>
      </c>
      <c r="E181" s="123">
        <v>6.61</v>
      </c>
      <c r="F181" s="123">
        <f t="shared" si="14"/>
        <v>14.18</v>
      </c>
      <c r="G181" s="123">
        <v>4.82</v>
      </c>
      <c r="H181" s="123">
        <v>4.79</v>
      </c>
      <c r="I181" s="123">
        <v>4.57</v>
      </c>
      <c r="J181" s="123">
        <v>6.76</v>
      </c>
      <c r="K181" s="123">
        <v>6.79</v>
      </c>
      <c r="L181" s="123">
        <f t="shared" si="15"/>
        <v>23.04</v>
      </c>
      <c r="M181" s="123">
        <v>4.8499999999999996</v>
      </c>
      <c r="N181" s="123">
        <v>8.51</v>
      </c>
      <c r="O181" s="123">
        <v>9.68</v>
      </c>
      <c r="P181" s="123">
        <v>4.45</v>
      </c>
    </row>
    <row r="182" spans="1:16" s="101" customFormat="1" ht="60">
      <c r="A182" s="101">
        <v>231</v>
      </c>
      <c r="B182" s="102" t="s">
        <v>131</v>
      </c>
      <c r="C182" s="123">
        <f t="shared" si="12"/>
        <v>63.419999999999995</v>
      </c>
      <c r="D182" s="123">
        <f t="shared" si="13"/>
        <v>58.589999999999996</v>
      </c>
      <c r="E182" s="123">
        <v>6.84</v>
      </c>
      <c r="F182" s="123">
        <f t="shared" si="14"/>
        <v>14.66</v>
      </c>
      <c r="G182" s="123">
        <v>4.92</v>
      </c>
      <c r="H182" s="123">
        <v>4.93</v>
      </c>
      <c r="I182" s="123">
        <v>4.8099999999999996</v>
      </c>
      <c r="J182" s="123">
        <v>6.87</v>
      </c>
      <c r="K182" s="123">
        <v>6.89</v>
      </c>
      <c r="L182" s="123">
        <f t="shared" si="15"/>
        <v>23.33</v>
      </c>
      <c r="M182" s="123">
        <v>4.9400000000000004</v>
      </c>
      <c r="N182" s="123">
        <v>8.7200000000000006</v>
      </c>
      <c r="O182" s="123">
        <v>9.67</v>
      </c>
      <c r="P182" s="123">
        <v>4.83</v>
      </c>
    </row>
    <row r="183" spans="1:16" s="101" customFormat="1" ht="90">
      <c r="A183" s="101">
        <v>232</v>
      </c>
      <c r="B183" s="102" t="s">
        <v>132</v>
      </c>
      <c r="C183" s="123">
        <f t="shared" si="12"/>
        <v>64.66</v>
      </c>
      <c r="D183" s="123">
        <f t="shared" si="13"/>
        <v>59.68</v>
      </c>
      <c r="E183" s="123">
        <v>6.95</v>
      </c>
      <c r="F183" s="123">
        <f t="shared" si="14"/>
        <v>14.93</v>
      </c>
      <c r="G183" s="123">
        <v>4.99</v>
      </c>
      <c r="H183" s="123">
        <v>4.99</v>
      </c>
      <c r="I183" s="123">
        <v>4.95</v>
      </c>
      <c r="J183" s="123">
        <v>6.96</v>
      </c>
      <c r="K183" s="123">
        <v>6.97</v>
      </c>
      <c r="L183" s="123">
        <f t="shared" si="15"/>
        <v>23.869999999999997</v>
      </c>
      <c r="M183" s="123">
        <v>5</v>
      </c>
      <c r="N183" s="123">
        <v>8.93</v>
      </c>
      <c r="O183" s="123">
        <v>9.94</v>
      </c>
      <c r="P183" s="123">
        <v>4.9800000000000004</v>
      </c>
    </row>
    <row r="184" spans="1:16" s="101" customFormat="1" ht="75">
      <c r="A184" s="101">
        <v>233</v>
      </c>
      <c r="B184" s="102" t="s">
        <v>133</v>
      </c>
      <c r="C184" s="123">
        <f t="shared" si="12"/>
        <v>63.34</v>
      </c>
      <c r="D184" s="123">
        <f t="shared" si="13"/>
        <v>58.5</v>
      </c>
      <c r="E184" s="123">
        <v>6.77</v>
      </c>
      <c r="F184" s="123">
        <f t="shared" si="14"/>
        <v>14.57</v>
      </c>
      <c r="G184" s="123">
        <v>4.9000000000000004</v>
      </c>
      <c r="H184" s="123">
        <v>4.8499999999999996</v>
      </c>
      <c r="I184" s="123">
        <v>4.82</v>
      </c>
      <c r="J184" s="123">
        <v>6.84</v>
      </c>
      <c r="K184" s="123">
        <v>6.88</v>
      </c>
      <c r="L184" s="123">
        <f t="shared" si="15"/>
        <v>23.439999999999998</v>
      </c>
      <c r="M184" s="123">
        <v>4.92</v>
      </c>
      <c r="N184" s="123">
        <v>8.74</v>
      </c>
      <c r="O184" s="123">
        <v>9.7799999999999994</v>
      </c>
      <c r="P184" s="123">
        <v>4.84</v>
      </c>
    </row>
    <row r="185" spans="1:16" s="101" customFormat="1" ht="75">
      <c r="A185" s="101">
        <v>234</v>
      </c>
      <c r="B185" s="102" t="s">
        <v>134</v>
      </c>
      <c r="C185" s="123">
        <f t="shared" si="12"/>
        <v>57.88</v>
      </c>
      <c r="D185" s="123">
        <f t="shared" si="13"/>
        <v>53.56</v>
      </c>
      <c r="E185" s="123">
        <v>6.26</v>
      </c>
      <c r="F185" s="123">
        <f t="shared" si="14"/>
        <v>13.4</v>
      </c>
      <c r="G185" s="123">
        <v>4.49</v>
      </c>
      <c r="H185" s="123">
        <v>4.5</v>
      </c>
      <c r="I185" s="123">
        <v>4.41</v>
      </c>
      <c r="J185" s="123">
        <v>6.26</v>
      </c>
      <c r="K185" s="123">
        <v>6.25</v>
      </c>
      <c r="L185" s="123">
        <f t="shared" si="15"/>
        <v>21.39</v>
      </c>
      <c r="M185" s="123">
        <v>4.5199999999999996</v>
      </c>
      <c r="N185" s="123">
        <v>7.99</v>
      </c>
      <c r="O185" s="123">
        <v>8.8800000000000008</v>
      </c>
      <c r="P185" s="123">
        <v>4.32</v>
      </c>
    </row>
    <row r="186" spans="1:16" s="101" customFormat="1" ht="75">
      <c r="A186" s="101">
        <v>235</v>
      </c>
      <c r="B186" s="102" t="s">
        <v>314</v>
      </c>
      <c r="C186" s="123">
        <f t="shared" si="12"/>
        <v>54.800000000000004</v>
      </c>
      <c r="D186" s="123">
        <f t="shared" si="13"/>
        <v>50.59</v>
      </c>
      <c r="E186" s="123">
        <v>5.85</v>
      </c>
      <c r="F186" s="123">
        <f t="shared" si="14"/>
        <v>12.71</v>
      </c>
      <c r="G186" s="123">
        <v>4.0999999999999996</v>
      </c>
      <c r="H186" s="123">
        <v>4.08</v>
      </c>
      <c r="I186" s="123">
        <v>4.53</v>
      </c>
      <c r="J186" s="123">
        <v>5.77</v>
      </c>
      <c r="K186" s="123">
        <v>6.11</v>
      </c>
      <c r="L186" s="123">
        <f t="shared" si="15"/>
        <v>20.149999999999999</v>
      </c>
      <c r="M186" s="123">
        <v>4.45</v>
      </c>
      <c r="N186" s="123">
        <v>7.2</v>
      </c>
      <c r="O186" s="123">
        <v>8.5</v>
      </c>
      <c r="P186" s="123">
        <v>4.21</v>
      </c>
    </row>
    <row r="187" spans="1:16" s="101" customFormat="1" ht="90">
      <c r="A187" s="101">
        <v>236</v>
      </c>
      <c r="B187" s="102" t="s">
        <v>315</v>
      </c>
      <c r="C187" s="123">
        <f t="shared" si="12"/>
        <v>59.83</v>
      </c>
      <c r="D187" s="123">
        <f t="shared" si="13"/>
        <v>55.53</v>
      </c>
      <c r="E187" s="123">
        <v>6.32</v>
      </c>
      <c r="F187" s="123">
        <f t="shared" si="14"/>
        <v>13.879999999999999</v>
      </c>
      <c r="G187" s="123">
        <v>4.71</v>
      </c>
      <c r="H187" s="123">
        <v>4.74</v>
      </c>
      <c r="I187" s="123">
        <v>4.43</v>
      </c>
      <c r="J187" s="123">
        <v>6.56</v>
      </c>
      <c r="K187" s="123">
        <v>6.64</v>
      </c>
      <c r="L187" s="123">
        <f t="shared" si="15"/>
        <v>22.130000000000003</v>
      </c>
      <c r="M187" s="123">
        <v>4.8</v>
      </c>
      <c r="N187" s="123">
        <v>8.16</v>
      </c>
      <c r="O187" s="123">
        <v>9.17</v>
      </c>
      <c r="P187" s="123">
        <v>4.3</v>
      </c>
    </row>
    <row r="188" spans="1:16" s="101" customFormat="1" ht="90">
      <c r="A188" s="101">
        <v>237</v>
      </c>
      <c r="B188" s="102" t="s">
        <v>316</v>
      </c>
      <c r="C188" s="123">
        <f t="shared" si="12"/>
        <v>57.290000000000006</v>
      </c>
      <c r="D188" s="123">
        <f t="shared" si="13"/>
        <v>53.09</v>
      </c>
      <c r="E188" s="123">
        <v>6.34</v>
      </c>
      <c r="F188" s="123">
        <f t="shared" si="14"/>
        <v>13.25</v>
      </c>
      <c r="G188" s="123">
        <v>4.58</v>
      </c>
      <c r="H188" s="123">
        <v>4.4000000000000004</v>
      </c>
      <c r="I188" s="123">
        <v>4.2699999999999996</v>
      </c>
      <c r="J188" s="123">
        <v>5.85</v>
      </c>
      <c r="K188" s="123">
        <v>6.24</v>
      </c>
      <c r="L188" s="123">
        <f t="shared" si="15"/>
        <v>21.41</v>
      </c>
      <c r="M188" s="123">
        <v>4.6100000000000003</v>
      </c>
      <c r="N188" s="123">
        <v>7.97</v>
      </c>
      <c r="O188" s="123">
        <v>8.83</v>
      </c>
      <c r="P188" s="123">
        <v>4.2</v>
      </c>
    </row>
    <row r="189" spans="1:16" s="101" customFormat="1" ht="75">
      <c r="A189" s="101">
        <v>238</v>
      </c>
      <c r="B189" s="102" t="s">
        <v>135</v>
      </c>
      <c r="C189" s="123">
        <f t="shared" si="12"/>
        <v>53.55</v>
      </c>
      <c r="D189" s="123">
        <f t="shared" si="13"/>
        <v>49.32</v>
      </c>
      <c r="E189" s="123">
        <v>5.98</v>
      </c>
      <c r="F189" s="123">
        <f t="shared" si="14"/>
        <v>12.33</v>
      </c>
      <c r="G189" s="123">
        <v>4.2</v>
      </c>
      <c r="H189" s="123">
        <v>4.12</v>
      </c>
      <c r="I189" s="123">
        <v>4.01</v>
      </c>
      <c r="J189" s="123">
        <v>6.01</v>
      </c>
      <c r="K189" s="123">
        <v>6.09</v>
      </c>
      <c r="L189" s="123">
        <f t="shared" si="15"/>
        <v>18.91</v>
      </c>
      <c r="M189" s="123">
        <v>4.2</v>
      </c>
      <c r="N189" s="123">
        <v>6.89</v>
      </c>
      <c r="O189" s="123">
        <v>7.82</v>
      </c>
      <c r="P189" s="123">
        <v>4.2300000000000004</v>
      </c>
    </row>
    <row r="190" spans="1:16" s="101" customFormat="1" ht="90">
      <c r="A190" s="101">
        <v>239</v>
      </c>
      <c r="B190" s="102" t="s">
        <v>144</v>
      </c>
      <c r="C190" s="123">
        <f t="shared" si="12"/>
        <v>50</v>
      </c>
      <c r="D190" s="123">
        <f t="shared" si="13"/>
        <v>46</v>
      </c>
      <c r="E190" s="123">
        <v>5.33</v>
      </c>
      <c r="F190" s="123">
        <f t="shared" si="14"/>
        <v>11.01</v>
      </c>
      <c r="G190" s="123">
        <v>3.67</v>
      </c>
      <c r="H190" s="123">
        <v>4.67</v>
      </c>
      <c r="I190" s="123">
        <v>2.67</v>
      </c>
      <c r="J190" s="123">
        <v>5.67</v>
      </c>
      <c r="K190" s="123">
        <v>6.33</v>
      </c>
      <c r="L190" s="123">
        <f t="shared" si="15"/>
        <v>17.66</v>
      </c>
      <c r="M190" s="123">
        <v>4</v>
      </c>
      <c r="N190" s="123">
        <v>6.33</v>
      </c>
      <c r="O190" s="123">
        <v>7.33</v>
      </c>
      <c r="P190" s="123">
        <v>4</v>
      </c>
    </row>
    <row r="191" spans="1:16" s="101" customFormat="1" ht="90">
      <c r="A191" s="101">
        <v>240</v>
      </c>
      <c r="B191" s="102" t="s">
        <v>136</v>
      </c>
      <c r="C191" s="123">
        <f t="shared" si="12"/>
        <v>59.58</v>
      </c>
      <c r="D191" s="123">
        <f t="shared" si="13"/>
        <v>55.4</v>
      </c>
      <c r="E191" s="123">
        <v>6.56</v>
      </c>
      <c r="F191" s="123">
        <f t="shared" si="14"/>
        <v>13.239999999999998</v>
      </c>
      <c r="G191" s="123">
        <v>4.17</v>
      </c>
      <c r="H191" s="123">
        <v>4.46</v>
      </c>
      <c r="I191" s="123">
        <v>4.6100000000000003</v>
      </c>
      <c r="J191" s="123">
        <v>6.59</v>
      </c>
      <c r="K191" s="123">
        <v>6.8</v>
      </c>
      <c r="L191" s="123">
        <f t="shared" si="15"/>
        <v>22.21</v>
      </c>
      <c r="M191" s="123">
        <v>4.71</v>
      </c>
      <c r="N191" s="123">
        <v>8.08</v>
      </c>
      <c r="O191" s="123">
        <v>9.42</v>
      </c>
      <c r="P191" s="123">
        <v>4.18</v>
      </c>
    </row>
    <row r="192" spans="1:16" s="101" customFormat="1" ht="90">
      <c r="A192" s="101">
        <v>241</v>
      </c>
      <c r="B192" s="102" t="s">
        <v>137</v>
      </c>
      <c r="C192" s="123">
        <f t="shared" si="12"/>
        <v>61.65</v>
      </c>
      <c r="D192" s="123">
        <f t="shared" si="13"/>
        <v>57.03</v>
      </c>
      <c r="E192" s="123">
        <v>6.55</v>
      </c>
      <c r="F192" s="123">
        <f t="shared" si="14"/>
        <v>14.29</v>
      </c>
      <c r="G192" s="123">
        <v>4.8099999999999996</v>
      </c>
      <c r="H192" s="123">
        <v>4.79</v>
      </c>
      <c r="I192" s="123">
        <v>4.6900000000000004</v>
      </c>
      <c r="J192" s="123">
        <v>6.61</v>
      </c>
      <c r="K192" s="123">
        <v>6.77</v>
      </c>
      <c r="L192" s="123">
        <f t="shared" si="15"/>
        <v>22.810000000000002</v>
      </c>
      <c r="M192" s="123">
        <v>4.84</v>
      </c>
      <c r="N192" s="123">
        <v>8.41</v>
      </c>
      <c r="O192" s="123">
        <v>9.56</v>
      </c>
      <c r="P192" s="123">
        <v>4.62</v>
      </c>
    </row>
    <row r="193" spans="1:16" s="101" customFormat="1" ht="90">
      <c r="A193" s="101">
        <v>242</v>
      </c>
      <c r="B193" s="102" t="s">
        <v>317</v>
      </c>
      <c r="C193" s="123">
        <f t="shared" si="12"/>
        <v>61.07</v>
      </c>
      <c r="D193" s="123">
        <f t="shared" si="13"/>
        <v>56.81</v>
      </c>
      <c r="E193" s="123">
        <v>6.63</v>
      </c>
      <c r="F193" s="123">
        <f t="shared" si="14"/>
        <v>13.260000000000002</v>
      </c>
      <c r="G193" s="123">
        <v>4.45</v>
      </c>
      <c r="H193" s="123">
        <v>4.37</v>
      </c>
      <c r="I193" s="123">
        <v>4.4400000000000004</v>
      </c>
      <c r="J193" s="123">
        <v>6.68</v>
      </c>
      <c r="K193" s="123">
        <v>6.68</v>
      </c>
      <c r="L193" s="123">
        <f t="shared" si="15"/>
        <v>23.560000000000002</v>
      </c>
      <c r="M193" s="123">
        <v>4.8600000000000003</v>
      </c>
      <c r="N193" s="123">
        <v>8.83</v>
      </c>
      <c r="O193" s="123">
        <v>9.8699999999999992</v>
      </c>
      <c r="P193" s="123">
        <v>4.26</v>
      </c>
    </row>
    <row r="194" spans="1:16" s="101" customFormat="1" ht="90">
      <c r="A194" s="101">
        <v>243</v>
      </c>
      <c r="B194" s="102" t="s">
        <v>138</v>
      </c>
      <c r="C194" s="123">
        <f t="shared" si="12"/>
        <v>62.699999999999996</v>
      </c>
      <c r="D194" s="123">
        <f t="shared" si="13"/>
        <v>57.91</v>
      </c>
      <c r="E194" s="123">
        <v>6.71</v>
      </c>
      <c r="F194" s="123">
        <f t="shared" si="14"/>
        <v>14.54</v>
      </c>
      <c r="G194" s="123">
        <v>4.91</v>
      </c>
      <c r="H194" s="123">
        <v>4.8099999999999996</v>
      </c>
      <c r="I194" s="123">
        <v>4.82</v>
      </c>
      <c r="J194" s="123">
        <v>6.76</v>
      </c>
      <c r="K194" s="123">
        <v>6.83</v>
      </c>
      <c r="L194" s="123">
        <f t="shared" si="15"/>
        <v>23.07</v>
      </c>
      <c r="M194" s="123">
        <v>4.84</v>
      </c>
      <c r="N194" s="123">
        <v>8.61</v>
      </c>
      <c r="O194" s="123">
        <v>9.6199999999999992</v>
      </c>
      <c r="P194" s="123">
        <v>4.79</v>
      </c>
    </row>
    <row r="195" spans="1:16" s="101" customFormat="1" ht="90">
      <c r="A195" s="101">
        <v>244</v>
      </c>
      <c r="B195" s="102" t="s">
        <v>139</v>
      </c>
      <c r="C195" s="123">
        <f t="shared" si="12"/>
        <v>61.56</v>
      </c>
      <c r="D195" s="123">
        <f t="shared" si="13"/>
        <v>57.36</v>
      </c>
      <c r="E195" s="123">
        <v>6.67</v>
      </c>
      <c r="F195" s="123">
        <f t="shared" si="14"/>
        <v>14.009999999999998</v>
      </c>
      <c r="G195" s="123">
        <v>4.7</v>
      </c>
      <c r="H195" s="123">
        <v>4.68</v>
      </c>
      <c r="I195" s="123">
        <v>4.63</v>
      </c>
      <c r="J195" s="123">
        <v>6.47</v>
      </c>
      <c r="K195" s="123">
        <v>6.69</v>
      </c>
      <c r="L195" s="123">
        <f t="shared" si="15"/>
        <v>23.520000000000003</v>
      </c>
      <c r="M195" s="123">
        <v>4.96</v>
      </c>
      <c r="N195" s="123">
        <v>8.68</v>
      </c>
      <c r="O195" s="123">
        <v>9.8800000000000008</v>
      </c>
      <c r="P195" s="123">
        <v>4.2</v>
      </c>
    </row>
    <row r="196" spans="1:16" s="101" customFormat="1" ht="90">
      <c r="A196" s="101">
        <v>245</v>
      </c>
      <c r="B196" s="102" t="s">
        <v>140</v>
      </c>
      <c r="C196" s="123">
        <f t="shared" si="12"/>
        <v>62.930000000000007</v>
      </c>
      <c r="D196" s="123">
        <f t="shared" si="13"/>
        <v>58.230000000000004</v>
      </c>
      <c r="E196" s="123">
        <v>6.81</v>
      </c>
      <c r="F196" s="123">
        <f t="shared" si="14"/>
        <v>14.58</v>
      </c>
      <c r="G196" s="123">
        <v>4.83</v>
      </c>
      <c r="H196" s="123">
        <v>4.91</v>
      </c>
      <c r="I196" s="123">
        <v>4.84</v>
      </c>
      <c r="J196" s="123">
        <v>6.75</v>
      </c>
      <c r="K196" s="123">
        <v>6.86</v>
      </c>
      <c r="L196" s="123">
        <f t="shared" si="15"/>
        <v>23.23</v>
      </c>
      <c r="M196" s="123">
        <v>4.8899999999999997</v>
      </c>
      <c r="N196" s="123">
        <v>8.6300000000000008</v>
      </c>
      <c r="O196" s="123">
        <v>9.7100000000000009</v>
      </c>
      <c r="P196" s="123">
        <v>4.7</v>
      </c>
    </row>
    <row r="197" spans="1:16" s="101" customFormat="1" ht="90">
      <c r="A197" s="101">
        <v>246</v>
      </c>
      <c r="B197" s="102" t="s">
        <v>141</v>
      </c>
      <c r="C197" s="123">
        <f t="shared" si="12"/>
        <v>58.41</v>
      </c>
      <c r="D197" s="123">
        <f t="shared" si="13"/>
        <v>54.43</v>
      </c>
      <c r="E197" s="123">
        <v>6.4</v>
      </c>
      <c r="F197" s="123">
        <f t="shared" si="14"/>
        <v>13.36</v>
      </c>
      <c r="G197" s="123">
        <v>4.57</v>
      </c>
      <c r="H197" s="123">
        <v>3.92</v>
      </c>
      <c r="I197" s="123">
        <v>4.87</v>
      </c>
      <c r="J197" s="123">
        <v>6.46</v>
      </c>
      <c r="K197" s="123">
        <v>6.5</v>
      </c>
      <c r="L197" s="123">
        <f t="shared" si="15"/>
        <v>21.71</v>
      </c>
      <c r="M197" s="123">
        <v>4.8600000000000003</v>
      </c>
      <c r="N197" s="123">
        <v>7.96</v>
      </c>
      <c r="O197" s="123">
        <v>8.89</v>
      </c>
      <c r="P197" s="123">
        <v>3.98</v>
      </c>
    </row>
    <row r="198" spans="1:16" s="101" customFormat="1" ht="90">
      <c r="A198" s="101">
        <v>247</v>
      </c>
      <c r="B198" s="102" t="s">
        <v>142</v>
      </c>
      <c r="C198" s="123">
        <f t="shared" si="12"/>
        <v>64.37</v>
      </c>
      <c r="D198" s="123">
        <f t="shared" si="13"/>
        <v>59.39</v>
      </c>
      <c r="E198" s="123">
        <v>6.97</v>
      </c>
      <c r="F198" s="123">
        <f t="shared" si="14"/>
        <v>14.89</v>
      </c>
      <c r="G198" s="123">
        <v>4.95</v>
      </c>
      <c r="H198" s="123">
        <v>4.99</v>
      </c>
      <c r="I198" s="123">
        <v>4.95</v>
      </c>
      <c r="J198" s="123">
        <v>6.94</v>
      </c>
      <c r="K198" s="123">
        <v>6.98</v>
      </c>
      <c r="L198" s="123">
        <f t="shared" si="15"/>
        <v>23.61</v>
      </c>
      <c r="M198" s="123">
        <v>4.99</v>
      </c>
      <c r="N198" s="123">
        <v>8.77</v>
      </c>
      <c r="O198" s="123">
        <v>9.85</v>
      </c>
      <c r="P198" s="123">
        <v>4.9800000000000004</v>
      </c>
    </row>
    <row r="199" spans="1:16" s="101" customFormat="1" ht="90">
      <c r="A199" s="101">
        <v>248</v>
      </c>
      <c r="B199" s="102" t="s">
        <v>143</v>
      </c>
      <c r="C199" s="123">
        <f t="shared" si="12"/>
        <v>59.41</v>
      </c>
      <c r="D199" s="123">
        <f t="shared" si="13"/>
        <v>54.98</v>
      </c>
      <c r="E199" s="123">
        <v>6.16</v>
      </c>
      <c r="F199" s="123">
        <f t="shared" si="14"/>
        <v>13.770000000000001</v>
      </c>
      <c r="G199" s="123">
        <v>4.71</v>
      </c>
      <c r="H199" s="123">
        <v>4.4800000000000004</v>
      </c>
      <c r="I199" s="123">
        <v>4.58</v>
      </c>
      <c r="J199" s="123">
        <v>6.54</v>
      </c>
      <c r="K199" s="123">
        <v>6.58</v>
      </c>
      <c r="L199" s="123">
        <f t="shared" si="15"/>
        <v>21.93</v>
      </c>
      <c r="M199" s="123">
        <v>4.78</v>
      </c>
      <c r="N199" s="123">
        <v>8.1999999999999993</v>
      </c>
      <c r="O199" s="123">
        <v>8.9499999999999993</v>
      </c>
      <c r="P199" s="123">
        <v>4.43</v>
      </c>
    </row>
    <row r="200" spans="1:16" ht="32.25" thickBot="1">
      <c r="A200" s="100"/>
      <c r="B200" s="99" t="s">
        <v>45</v>
      </c>
      <c r="C200" s="124">
        <f t="shared" ref="C200:P200" si="16">SUM(C10:C199)/248</f>
        <v>44.416532258064514</v>
      </c>
      <c r="D200" s="124">
        <f t="shared" si="16"/>
        <v>41.297580645161268</v>
      </c>
      <c r="E200" s="124">
        <f t="shared" si="16"/>
        <v>4.896975806451616</v>
      </c>
      <c r="F200" s="124">
        <f t="shared" si="16"/>
        <v>9.9860483870967744</v>
      </c>
      <c r="G200" s="124">
        <f t="shared" si="16"/>
        <v>3.452580645161289</v>
      </c>
      <c r="H200" s="124">
        <f t="shared" si="16"/>
        <v>3.5205241935483862</v>
      </c>
      <c r="I200" s="124">
        <f t="shared" si="16"/>
        <v>3.0129435483870983</v>
      </c>
      <c r="J200" s="124">
        <f t="shared" si="16"/>
        <v>4.8788709677419355</v>
      </c>
      <c r="K200" s="124">
        <f t="shared" si="16"/>
        <v>5.0137903225806442</v>
      </c>
      <c r="L200" s="124">
        <f t="shared" si="16"/>
        <v>16.521895161290313</v>
      </c>
      <c r="M200" s="124">
        <f t="shared" si="16"/>
        <v>3.5785483870967765</v>
      </c>
      <c r="N200" s="124">
        <f t="shared" si="16"/>
        <v>6.0372580645161307</v>
      </c>
      <c r="O200" s="124">
        <f t="shared" si="16"/>
        <v>6.9060887096774195</v>
      </c>
      <c r="P200" s="124">
        <f t="shared" si="16"/>
        <v>3.1189516129032278</v>
      </c>
    </row>
    <row r="201" spans="1:16">
      <c r="B201" t="s">
        <v>69</v>
      </c>
    </row>
  </sheetData>
  <mergeCells count="6">
    <mergeCell ref="A1:P1"/>
    <mergeCell ref="F4:I4"/>
    <mergeCell ref="L4:O4"/>
    <mergeCell ref="D2:P2"/>
    <mergeCell ref="F3:I3"/>
    <mergeCell ref="L3:O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т. 1. по критериям</vt:lpstr>
      <vt:lpstr>т. 2. по источнику</vt:lpstr>
      <vt:lpstr>т. 2.1. сайты УК</vt:lpstr>
      <vt:lpstr>т. 2.2. ОС базгов</vt:lpstr>
      <vt:lpstr>т. 2.3. анкета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2017-04-06T09:05:53Z</dcterms:modified>
</cp:coreProperties>
</file>